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даток 3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<sst xmlns="http://schemas.openxmlformats.org/spreadsheetml/2006/main" count="234" uniqueCount="182">
  <si>
    <t>Додаток №3</t>
  </si>
  <si>
    <t>до рішення сесії Печенізької селищної ради</t>
  </si>
  <si>
    <t>РОЗПОДІЛ</t>
  </si>
  <si>
    <t>видатків місцевого бюджету на 2021 рік</t>
  </si>
  <si>
    <t>20548000000</t>
  </si>
  <si>
    <t>(код бюджету)</t>
  </si>
  <si>
    <t>(грн.)</t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</si>
  <si>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</si>
  <si>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</si>
  <si>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</si>
  <si>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</si>
  <si>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</si>
  <si>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</si>
  <si>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</si>
  <si>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</si>
  <si>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</si>
  <si>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</si>
  <si>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</si>
  <si>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</si>
  <si>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</si>
  <si>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</si>
  <si>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</si>
  <si>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</si>
  <si>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</si>
  <si>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</si>
  <si>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</si>
  <si>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</si>
  <si>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</si>
  <si>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</si>
  <si>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</si>
  <si>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</si>
  <si>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</si>
  <si>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</si>
  <si>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</si>
  <si>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0100000</t>
  </si>
  <si>
    <t/>
  </si>
  <si>
    <t xml:space="preserve">Печенізька селищна рада 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</si>
  <si>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</si>
  <si>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</si>
  <si>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</si>
  <si>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</si>
  <si>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</si>
  <si>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0110191</t>
  </si>
  <si>
    <t>0191</t>
  </si>
  <si>
    <t>0160</t>
  </si>
  <si>
    <t>Проведення місцевих виборів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</si>
  <si>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</si>
  <si>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</si>
  <si>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</si>
  <si>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</si>
  <si>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0112142</t>
  </si>
  <si>
    <t>2142</t>
  </si>
  <si>
    <t>0763</t>
  </si>
  <si>
    <t>Програми і централізовані заходи боротьби з туберкульозом</t>
  </si>
  <si>
    <t>0112144</t>
  </si>
  <si>
    <t>2144</t>
  </si>
  <si>
    <t>Централізовані заходи з лікування хворих на цукровий та нецукровий діабет</t>
  </si>
  <si>
    <t>0112145</t>
  </si>
  <si>
    <t>2145</t>
  </si>
  <si>
    <t>Централізовані заходи з лікування онкологічних хворих</t>
  </si>
  <si>
    <t>0113032</t>
  </si>
  <si>
    <t>3032</t>
  </si>
  <si>
    <t>1070</t>
  </si>
  <si>
    <t>Надання пільг окремим категоріям громадян з оплати послуг зв'язку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</si>
  <si>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</si>
  <si>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</si>
  <si>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</si>
  <si>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</si>
  <si>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</si>
  <si>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</si>
  <si>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</si>
  <si>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</si>
  <si>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</si>
  <si>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</si>
  <si>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</si>
  <si>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0113242</t>
  </si>
  <si>
    <t>3242</t>
  </si>
  <si>
    <t>1090</t>
  </si>
  <si>
    <t>Інші заходи у сфері соціального захисту і соціального забезпечення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</si>
  <si>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</si>
  <si>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</si>
  <si>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</si>
  <si>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</si>
  <si>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</si>
  <si>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</si>
  <si>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</si>
  <si>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0116060</t>
  </si>
  <si>
    <t>6060</t>
  </si>
  <si>
    <t>0640</t>
  </si>
  <si>
    <t>Утримання об'єктів соціальної сфери підприємств, що передаються до комунальної власності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</si>
  <si>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</si>
  <si>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</si>
  <si>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</si>
  <si>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</si>
  <si>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0133</t>
  </si>
  <si>
    <t>Резервний фонд місцевого бюджету</t>
  </si>
  <si>
    <t>0600000</t>
  </si>
  <si>
    <t>Відділ освіти, молоді та спорту Печенізької селищної ради</t>
  </si>
  <si>
    <t>0610000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</si>
  <si>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</si>
  <si>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</si>
  <si>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</si>
  <si>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</si>
  <si>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</si>
  <si>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</si>
  <si>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</si>
  <si>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</si>
  <si>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</si>
  <si>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0611031</t>
  </si>
  <si>
    <t>1031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</si>
  <si>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</si>
  <si>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</si>
  <si>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</si>
  <si>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</si>
  <si>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</si>
  <si>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</si>
  <si>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</si>
  <si>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</si>
  <si>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</si>
  <si>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</si>
  <si>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</si>
  <si>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</si>
  <si>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</si>
  <si>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</si>
  <si>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1000000</t>
  </si>
  <si>
    <t>Відділ культури та туризму Печенізької селищної ради</t>
  </si>
  <si>
    <t>1010000</t>
  </si>
  <si>
    <t>1010160</t>
  </si>
  <si>
    <t>1011080</t>
  </si>
  <si>
    <t>1080</t>
  </si>
  <si>
    <t>Надання спеціальної освіти мистецькими школами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</si>
  <si>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</si>
  <si>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</si>
  <si>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</si>
  <si>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</si>
  <si>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</si>
  <si>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</si>
  <si>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</si>
  <si>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</si>
  <si>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</si>
  <si>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</si>
  <si>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</si>
  <si>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</si>
  <si>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</si>
  <si>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</si>
  <si>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</si>
  <si>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X</t>
  </si>
  <si>
    <t>УСЬОГО</t>
  </si>
  <si>
    <t>Секретар селищної ради</t>
  </si>
  <si>
    <t>Лілія ПОДОЛЬСЬКА</t>
  </si>
  <si>
    <t>Фінансове управління Печенізької селищної ради</t>
  </si>
  <si>
    <t>Організація та проведення громадських робіт</t>
  </si>
  <si>
    <r>
      <t>Код Програмної класифікації видатків та кредитування місцевого бюджету</t>
    </r>
  </si>
  <si>
    <t>Код Типової програмної класифікації видатків та кредитування місцевого бюджету</t>
  </si>
  <si>
    <r>
      <t>Код Функціональної класифікації видатків та кредитування бюджету</t>
    </r>
  </si>
  <si>
    <t xml:space="preserve">Членські внески до асоціації органів місцевого самоврядування </t>
  </si>
  <si>
    <t>Інші заходи в галузі культури і мистецтва</t>
  </si>
  <si>
    <t>Інші програми та заходи у сфері охорони здоров"я</t>
  </si>
  <si>
    <t>0112152</t>
  </si>
  <si>
    <t>0117310</t>
  </si>
  <si>
    <t>0117321</t>
  </si>
  <si>
    <t>0443</t>
  </si>
  <si>
    <t>Будівництво об’єктів житлово-комунального господарства</t>
  </si>
  <si>
    <t>Будівництво освітніх установ та закладів</t>
  </si>
  <si>
    <t>Інші заходи та заклади молодіжної політики</t>
  </si>
  <si>
    <t>Забезпечення діяльності інших закладів у сфері соціального захисту і соціального забезпечення</t>
  </si>
  <si>
    <t>0611181</t>
  </si>
  <si>
    <t>0611182</t>
  </si>
  <si>
    <t>Виконання заходів, спрямованих на забезпечення якісної, сучасної та доступної загальної середньої освіти "Нова українська школа"  за рахунок субвегції з державного бюджету місцевим бюджетам</t>
  </si>
  <si>
    <t>Співфінансування заходів, що реалізуються за рахунок субвегції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</si>
  <si>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</si>
  <si>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0180</t>
  </si>
  <si>
    <t>ПРОЄКТ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</si>
  <si>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</si>
  <si>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</si>
  <si>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Інші сібвенції з місцевого бюджету</t>
  </si>
  <si>
    <t>(ХІІ сесії VIII скликання)</t>
  </si>
  <si>
    <t>від 31 серпня 2021 року</t>
  </si>
  <si>
    <t>Варильна поверхня Hotpoint-Ariston KID 641 B B</t>
  </si>
  <si>
    <t>Здійснення заходів із землеустрою</t>
  </si>
  <si>
    <t>0421</t>
  </si>
  <si>
    <t>Субвенція з місцевого бюджету на виконання програм соціально-економічного розвитку регіонів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</si>
</sst>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(* #,##0.0_);_(* \(#,##0.0\);_(* &quot;-&quot;??_);_(@_)"/>
    <numFmt numFmtId="189" formatCode="_(* #,##0_);_(* \(#,##0\);_(* &quot;-&quot;??_);_(@_)"/>
    <numFmt numFmtId="190" formatCode="[$-FC19]d\ mmmm\ yyyy\ &quot;г.&quot;"/>
  </numFmts>
  <fonts count="46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Times New Roman"/>
      <family val="0"/>
    </font>
    <font>
      <b/>
      <sz val="5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30303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4" fontId="3" fillId="0" borderId="0" xfId="0" applyNumberFormat="1" applyFont="1" applyBorder="1" applyAlignment="1" applyProtection="1">
      <alignment horizontal="righ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0" xfId="0" applyFont="1" applyBorder="1" applyAlignment="1" applyProtection="1">
      <alignment horizontal="left" vertical="top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45" fillId="0" borderId="0" xfId="0" applyFont="1" applyAlignment="1">
      <alignment wrapText="1"/>
    </xf>
    <xf numFmtId="0" fontId="7" fillId="0" borderId="11" xfId="0" applyFont="1" applyBorder="1" applyAlignment="1" applyProtection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zoomScaleSheetLayoutView="100" zoomScalePageLayoutView="0" workbookViewId="0" topLeftCell="B58">
      <selection activeCell="R70" sqref="R70"/>
    </sheetView>
  </sheetViews>
  <sheetFormatPr defaultColWidth="9.140625" defaultRowHeight="12.75"/>
  <cols>
    <col min="1" max="1" width="8.8515625" style="0" hidden="1" customWidth="1"/>
    <col min="2" max="2" width="7.57421875" style="0" customWidth="1"/>
    <col min="3" max="4" width="6.28125" style="0" customWidth="1"/>
    <col min="5" max="5" width="17.57421875" style="0" customWidth="1"/>
    <col min="6" max="6" width="12.8515625" style="0" customWidth="1"/>
    <col min="7" max="7" width="10.8515625" style="0" customWidth="1"/>
    <col min="8" max="8" width="11.421875" style="0" customWidth="1"/>
    <col min="9" max="9" width="10.7109375" style="0" customWidth="1"/>
    <col min="10" max="10" width="11.00390625" style="0" customWidth="1"/>
    <col min="11" max="11" width="10.140625" style="0" customWidth="1"/>
    <col min="12" max="12" width="10.28125" style="0" customWidth="1"/>
    <col min="13" max="13" width="10.00390625" style="0" bestFit="1" customWidth="1"/>
    <col min="14" max="14" width="10.421875" style="0" customWidth="1"/>
    <col min="15" max="15" width="8.7109375" style="0" customWidth="1"/>
    <col min="16" max="16" width="7.00390625" style="0" customWidth="1"/>
    <col min="17" max="17" width="10.7109375" style="0" customWidth="1"/>
    <col min="18" max="18" width="11.140625" style="0" customWidth="1"/>
    <col min="19" max="20" width="8.8515625" style="0" hidden="1" customWidth="1"/>
  </cols>
  <sheetData>
    <row r="1" spans="2:18" ht="12.7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 t="s">
        <v>172</v>
      </c>
      <c r="O1" s="7"/>
      <c r="P1" s="7"/>
      <c r="Q1" s="7"/>
      <c r="R1" s="7"/>
    </row>
    <row r="2" spans="1:19" ht="12.75" customHeight="1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26" t="s">
        <v>0</v>
      </c>
      <c r="O2" s="26"/>
      <c r="P2" s="26"/>
      <c r="Q2" s="26"/>
      <c r="R2" s="26"/>
      <c r="S2" s="1"/>
    </row>
    <row r="3" spans="1:19" ht="11.25" customHeight="1">
      <c r="A3" s="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27" t="s">
        <v>1</v>
      </c>
      <c r="O3" s="27"/>
      <c r="P3" s="27"/>
      <c r="Q3" s="27"/>
      <c r="R3" s="27"/>
      <c r="S3" s="1"/>
    </row>
    <row r="4" spans="1:19" ht="13.5" customHeight="1">
      <c r="A4" s="1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7" t="s">
        <v>177</v>
      </c>
      <c r="O4" s="27"/>
      <c r="P4" s="27"/>
      <c r="Q4" s="27"/>
      <c r="R4" s="27"/>
      <c r="S4" s="1"/>
    </row>
    <row r="5" spans="1:19" ht="12" customHeight="1">
      <c r="A5" s="1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27" t="s">
        <v>176</v>
      </c>
      <c r="O5" s="27"/>
      <c r="P5" s="27"/>
      <c r="Q5" s="27"/>
      <c r="R5" s="27"/>
      <c r="S5" s="1"/>
    </row>
    <row r="6" spans="1:19" ht="18.75" customHeight="1">
      <c r="A6" s="1"/>
      <c r="B6" s="28" t="s">
        <v>2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1"/>
    </row>
    <row r="7" spans="1:19" ht="19.5" customHeight="1">
      <c r="A7" s="1"/>
      <c r="B7" s="28" t="s">
        <v>3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"/>
    </row>
    <row r="8" spans="1:19" ht="10.5" customHeight="1">
      <c r="A8" s="1"/>
      <c r="B8" s="29" t="s">
        <v>4</v>
      </c>
      <c r="C8" s="29"/>
      <c r="D8" s="29"/>
      <c r="E8" s="29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1"/>
    </row>
    <row r="9" spans="1:19" ht="12" customHeight="1">
      <c r="A9" s="1"/>
      <c r="B9" s="30" t="s">
        <v>5</v>
      </c>
      <c r="C9" s="30"/>
      <c r="D9" s="30"/>
      <c r="E9" s="30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"/>
    </row>
    <row r="10" spans="1:19" ht="10.5" customHeight="1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 t="s">
        <v>6</v>
      </c>
      <c r="S10" s="1"/>
    </row>
    <row r="11" spans="1:19" ht="16.5" customHeight="1">
      <c r="A11" s="1"/>
      <c r="B11" s="25" t="s">
        <v>152</v>
      </c>
      <c r="C11" s="25" t="s">
        <v>153</v>
      </c>
      <c r="D11" s="25" t="s">
        <v>154</v>
      </c>
      <c r="E11" s="25" t="s">
        <v>7</v>
      </c>
      <c r="F11" s="25"/>
      <c r="G11" s="24" t="s">
        <v>8</v>
      </c>
      <c r="H11" s="24"/>
      <c r="I11" s="24"/>
      <c r="J11" s="24"/>
      <c r="K11" s="24"/>
      <c r="L11" s="24" t="s">
        <v>9</v>
      </c>
      <c r="M11" s="24"/>
      <c r="N11" s="24"/>
      <c r="O11" s="24"/>
      <c r="P11" s="24"/>
      <c r="Q11" s="24"/>
      <c r="R11" s="24" t="s">
        <v>10</v>
      </c>
      <c r="S11" s="1"/>
    </row>
    <row r="12" spans="1:19" ht="12" customHeight="1">
      <c r="A12" s="1"/>
      <c r="B12" s="25"/>
      <c r="C12" s="25"/>
      <c r="D12" s="25"/>
      <c r="E12" s="25"/>
      <c r="F12" s="25"/>
      <c r="G12" s="24" t="s">
        <v>11</v>
      </c>
      <c r="H12" s="25" t="s">
        <v>12</v>
      </c>
      <c r="I12" s="25" t="s">
        <v>13</v>
      </c>
      <c r="J12" s="25"/>
      <c r="K12" s="25" t="s">
        <v>14</v>
      </c>
      <c r="L12" s="24" t="s">
        <v>11</v>
      </c>
      <c r="M12" s="25" t="s">
        <v>15</v>
      </c>
      <c r="N12" s="25" t="s">
        <v>12</v>
      </c>
      <c r="O12" s="25" t="s">
        <v>13</v>
      </c>
      <c r="P12" s="25"/>
      <c r="Q12" s="25" t="s">
        <v>14</v>
      </c>
      <c r="R12" s="24"/>
      <c r="S12" s="1"/>
    </row>
    <row r="13" spans="1:19" ht="114.75" customHeight="1">
      <c r="A13" s="1"/>
      <c r="B13" s="25"/>
      <c r="C13" s="25"/>
      <c r="D13" s="25"/>
      <c r="E13" s="25"/>
      <c r="F13" s="25"/>
      <c r="G13" s="24"/>
      <c r="H13" s="25"/>
      <c r="I13" s="5" t="s">
        <v>16</v>
      </c>
      <c r="J13" s="5" t="s">
        <v>17</v>
      </c>
      <c r="K13" s="25"/>
      <c r="L13" s="24"/>
      <c r="M13" s="25"/>
      <c r="N13" s="25"/>
      <c r="O13" s="5" t="s">
        <v>16</v>
      </c>
      <c r="P13" s="5" t="s">
        <v>17</v>
      </c>
      <c r="Q13" s="25"/>
      <c r="R13" s="24"/>
      <c r="S13" s="1"/>
    </row>
    <row r="14" spans="1:19" ht="12" customHeight="1">
      <c r="A14" s="1"/>
      <c r="B14" s="5" t="s">
        <v>18</v>
      </c>
      <c r="C14" s="5" t="s">
        <v>19</v>
      </c>
      <c r="D14" s="5" t="s">
        <v>20</v>
      </c>
      <c r="E14" s="25" t="s">
        <v>21</v>
      </c>
      <c r="F14" s="25"/>
      <c r="G14" s="5" t="s">
        <v>22</v>
      </c>
      <c r="H14" s="5" t="s">
        <v>23</v>
      </c>
      <c r="I14" s="5" t="s">
        <v>24</v>
      </c>
      <c r="J14" s="5" t="s">
        <v>25</v>
      </c>
      <c r="K14" s="5" t="s">
        <v>26</v>
      </c>
      <c r="L14" s="5" t="s">
        <v>27</v>
      </c>
      <c r="M14" s="5" t="s">
        <v>28</v>
      </c>
      <c r="N14" s="5" t="s">
        <v>29</v>
      </c>
      <c r="O14" s="5" t="s">
        <v>30</v>
      </c>
      <c r="P14" s="5" t="s">
        <v>31</v>
      </c>
      <c r="Q14" s="5" t="s">
        <v>32</v>
      </c>
      <c r="R14" s="5" t="s">
        <v>33</v>
      </c>
      <c r="S14" s="1"/>
    </row>
    <row r="15" spans="1:19" ht="13.5" customHeight="1">
      <c r="A15" s="1"/>
      <c r="B15" s="6" t="s">
        <v>34</v>
      </c>
      <c r="C15" s="6" t="s">
        <v>35</v>
      </c>
      <c r="D15" s="6" t="s">
        <v>35</v>
      </c>
      <c r="E15" s="17" t="s">
        <v>36</v>
      </c>
      <c r="F15" s="17"/>
      <c r="G15" s="9">
        <f>G16</f>
        <v>20575231</v>
      </c>
      <c r="H15" s="9">
        <f aca="true" t="shared" si="0" ref="H15:R15">H16</f>
        <v>19255231</v>
      </c>
      <c r="I15" s="9">
        <f t="shared" si="0"/>
        <v>10982992</v>
      </c>
      <c r="J15" s="9">
        <f t="shared" si="0"/>
        <v>883836</v>
      </c>
      <c r="K15" s="9">
        <f t="shared" si="0"/>
        <v>1320000</v>
      </c>
      <c r="L15" s="9">
        <f t="shared" si="0"/>
        <v>4454095</v>
      </c>
      <c r="M15" s="9">
        <f t="shared" si="0"/>
        <v>3656008</v>
      </c>
      <c r="N15" s="9">
        <f t="shared" si="0"/>
        <v>472857</v>
      </c>
      <c r="O15" s="9">
        <f t="shared" si="0"/>
        <v>15000</v>
      </c>
      <c r="P15" s="9">
        <f t="shared" si="0"/>
        <v>0</v>
      </c>
      <c r="Q15" s="9">
        <f t="shared" si="0"/>
        <v>3932238</v>
      </c>
      <c r="R15" s="9">
        <f t="shared" si="0"/>
        <v>25029326</v>
      </c>
      <c r="S15" s="1"/>
    </row>
    <row r="16" spans="1:19" ht="13.5" customHeight="1">
      <c r="A16" s="1"/>
      <c r="B16" s="6" t="s">
        <v>37</v>
      </c>
      <c r="C16" s="6" t="s">
        <v>35</v>
      </c>
      <c r="D16" s="6" t="s">
        <v>35</v>
      </c>
      <c r="E16" s="17" t="s">
        <v>36</v>
      </c>
      <c r="F16" s="17"/>
      <c r="G16" s="9">
        <f>G17+G18+G19+G20+G21+G22+G23+G24+G25+G26+G27+G28+G29+G30+G31+G32+G33+G34+G36+G37+G38+G39+G40</f>
        <v>20575231</v>
      </c>
      <c r="H16" s="9">
        <f aca="true" t="shared" si="1" ref="H16:Q16">H17+H18+H19+H20+H21+H22+H23+H24+H25+H26+H27+H28+H29+H30+H31+H32+H33+H34+H36+H37+H38+H39+H40</f>
        <v>19255231</v>
      </c>
      <c r="I16" s="9">
        <f t="shared" si="1"/>
        <v>10982992</v>
      </c>
      <c r="J16" s="9">
        <f t="shared" si="1"/>
        <v>883836</v>
      </c>
      <c r="K16" s="9">
        <f t="shared" si="1"/>
        <v>1320000</v>
      </c>
      <c r="L16" s="9">
        <f>L17+L18+L19+L20+L21+L22+L23+L24+L25+L26+L27+L28+L29+L30+L31+L32+L33+L34+L36+L37+L38+L39+L40+L35</f>
        <v>4454095</v>
      </c>
      <c r="M16" s="9">
        <f t="shared" si="1"/>
        <v>3656008</v>
      </c>
      <c r="N16" s="9">
        <f t="shared" si="1"/>
        <v>472857</v>
      </c>
      <c r="O16" s="9">
        <f t="shared" si="1"/>
        <v>15000</v>
      </c>
      <c r="P16" s="9">
        <f t="shared" si="1"/>
        <v>0</v>
      </c>
      <c r="Q16" s="9">
        <f t="shared" si="1"/>
        <v>3932238</v>
      </c>
      <c r="R16" s="9">
        <f>R17+R18+R19+R20+R21+R22+R23+R24+R25+R26+R27+R28+R29+R30+R31+R32+R33+R34+R36+R37+R38+R39+R40+R35</f>
        <v>25029326</v>
      </c>
      <c r="S16" s="1"/>
    </row>
    <row r="17" spans="1:19" ht="56.25" customHeight="1">
      <c r="A17" s="1"/>
      <c r="B17" s="5" t="s">
        <v>38</v>
      </c>
      <c r="C17" s="5" t="s">
        <v>39</v>
      </c>
      <c r="D17" s="5" t="s">
        <v>40</v>
      </c>
      <c r="E17" s="15" t="s">
        <v>41</v>
      </c>
      <c r="F17" s="15"/>
      <c r="G17" s="10">
        <v>10850085</v>
      </c>
      <c r="H17" s="10">
        <v>10850085</v>
      </c>
      <c r="I17" s="10">
        <v>7947977</v>
      </c>
      <c r="J17" s="10">
        <v>443561</v>
      </c>
      <c r="K17" s="10">
        <v>0</v>
      </c>
      <c r="L17" s="10">
        <v>116726</v>
      </c>
      <c r="M17" s="10">
        <v>116726</v>
      </c>
      <c r="N17" s="10">
        <v>0</v>
      </c>
      <c r="O17" s="10">
        <v>0</v>
      </c>
      <c r="P17" s="10">
        <v>0</v>
      </c>
      <c r="Q17" s="10">
        <v>116726</v>
      </c>
      <c r="R17" s="9">
        <f>G17+L17</f>
        <v>10966811</v>
      </c>
      <c r="S17" s="1"/>
    </row>
    <row r="18" spans="1:19" ht="15.75" customHeight="1">
      <c r="A18" s="1"/>
      <c r="B18" s="5" t="s">
        <v>42</v>
      </c>
      <c r="C18" s="5" t="s">
        <v>43</v>
      </c>
      <c r="D18" s="5" t="s">
        <v>44</v>
      </c>
      <c r="E18" s="15" t="s">
        <v>45</v>
      </c>
      <c r="F18" s="15"/>
      <c r="G18" s="10">
        <v>224645</v>
      </c>
      <c r="H18" s="10">
        <v>224645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9">
        <f aca="true" t="shared" si="2" ref="R18:R40">G18+L18</f>
        <v>224645</v>
      </c>
      <c r="S18" s="1"/>
    </row>
    <row r="19" spans="1:19" ht="36" customHeight="1">
      <c r="A19" s="1"/>
      <c r="B19" s="5" t="s">
        <v>46</v>
      </c>
      <c r="C19" s="5" t="s">
        <v>47</v>
      </c>
      <c r="D19" s="5" t="s">
        <v>48</v>
      </c>
      <c r="E19" s="15" t="s">
        <v>49</v>
      </c>
      <c r="F19" s="15"/>
      <c r="G19" s="10">
        <v>1168041</v>
      </c>
      <c r="H19" s="10">
        <v>1168041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9">
        <f t="shared" si="2"/>
        <v>1168041</v>
      </c>
      <c r="S19" s="1"/>
    </row>
    <row r="20" spans="1:19" ht="20.25" customHeight="1">
      <c r="A20" s="1"/>
      <c r="B20" s="5" t="s">
        <v>50</v>
      </c>
      <c r="C20" s="5" t="s">
        <v>51</v>
      </c>
      <c r="D20" s="5" t="s">
        <v>52</v>
      </c>
      <c r="E20" s="15" t="s">
        <v>53</v>
      </c>
      <c r="F20" s="15"/>
      <c r="G20" s="10">
        <v>10000</v>
      </c>
      <c r="H20" s="10">
        <v>10000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9">
        <f t="shared" si="2"/>
        <v>10000</v>
      </c>
      <c r="S20" s="1"/>
    </row>
    <row r="21" spans="1:19" ht="22.5" customHeight="1">
      <c r="A21" s="1"/>
      <c r="B21" s="5" t="s">
        <v>54</v>
      </c>
      <c r="C21" s="5" t="s">
        <v>55</v>
      </c>
      <c r="D21" s="5" t="s">
        <v>52</v>
      </c>
      <c r="E21" s="15" t="s">
        <v>56</v>
      </c>
      <c r="F21" s="15"/>
      <c r="G21" s="10">
        <v>365432</v>
      </c>
      <c r="H21" s="10">
        <v>365432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9">
        <f t="shared" si="2"/>
        <v>365432</v>
      </c>
      <c r="S21" s="1"/>
    </row>
    <row r="22" spans="1:19" ht="21" customHeight="1">
      <c r="A22" s="1"/>
      <c r="B22" s="5" t="s">
        <v>57</v>
      </c>
      <c r="C22" s="5" t="s">
        <v>58</v>
      </c>
      <c r="D22" s="5" t="s">
        <v>52</v>
      </c>
      <c r="E22" s="15" t="s">
        <v>59</v>
      </c>
      <c r="F22" s="15"/>
      <c r="G22" s="10">
        <v>136600</v>
      </c>
      <c r="H22" s="10">
        <v>136600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9">
        <f t="shared" si="2"/>
        <v>136600</v>
      </c>
      <c r="S22" s="1"/>
    </row>
    <row r="23" spans="1:19" ht="21" customHeight="1">
      <c r="A23" s="1"/>
      <c r="B23" s="11" t="s">
        <v>158</v>
      </c>
      <c r="C23" s="5">
        <v>2152</v>
      </c>
      <c r="D23" s="11" t="s">
        <v>52</v>
      </c>
      <c r="E23" s="13" t="s">
        <v>157</v>
      </c>
      <c r="F23" s="16"/>
      <c r="G23" s="10">
        <v>15000</v>
      </c>
      <c r="H23" s="10">
        <v>15000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9">
        <f t="shared" si="2"/>
        <v>15000</v>
      </c>
      <c r="S23" s="1"/>
    </row>
    <row r="24" spans="1:19" ht="25.5" customHeight="1">
      <c r="A24" s="1"/>
      <c r="B24" s="5" t="s">
        <v>60</v>
      </c>
      <c r="C24" s="5" t="s">
        <v>61</v>
      </c>
      <c r="D24" s="5" t="s">
        <v>62</v>
      </c>
      <c r="E24" s="15" t="s">
        <v>63</v>
      </c>
      <c r="F24" s="15"/>
      <c r="G24" s="10">
        <v>30000</v>
      </c>
      <c r="H24" s="10">
        <v>30000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9">
        <f t="shared" si="2"/>
        <v>30000</v>
      </c>
      <c r="S24" s="1"/>
    </row>
    <row r="25" spans="1:19" ht="31.5" customHeight="1">
      <c r="A25" s="1"/>
      <c r="B25" s="5" t="s">
        <v>64</v>
      </c>
      <c r="C25" s="5" t="s">
        <v>65</v>
      </c>
      <c r="D25" s="5" t="s">
        <v>62</v>
      </c>
      <c r="E25" s="15" t="s">
        <v>66</v>
      </c>
      <c r="F25" s="15"/>
      <c r="G25" s="10">
        <v>112000</v>
      </c>
      <c r="H25" s="10">
        <v>112000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9">
        <f t="shared" si="2"/>
        <v>112000</v>
      </c>
      <c r="S25" s="1"/>
    </row>
    <row r="26" spans="1:19" ht="45" customHeight="1">
      <c r="A26" s="1"/>
      <c r="B26" s="5" t="s">
        <v>67</v>
      </c>
      <c r="C26" s="5" t="s">
        <v>68</v>
      </c>
      <c r="D26" s="5" t="s">
        <v>69</v>
      </c>
      <c r="E26" s="15" t="s">
        <v>70</v>
      </c>
      <c r="F26" s="15"/>
      <c r="G26" s="10">
        <v>830217</v>
      </c>
      <c r="H26" s="10">
        <v>830217</v>
      </c>
      <c r="I26" s="10">
        <v>663353</v>
      </c>
      <c r="J26" s="10">
        <v>6979</v>
      </c>
      <c r="K26" s="10">
        <v>0</v>
      </c>
      <c r="L26" s="10">
        <v>40001</v>
      </c>
      <c r="M26" s="10">
        <v>0</v>
      </c>
      <c r="N26" s="10">
        <v>40001</v>
      </c>
      <c r="O26" s="10">
        <v>15000</v>
      </c>
      <c r="P26" s="10">
        <v>0</v>
      </c>
      <c r="Q26" s="10">
        <v>0</v>
      </c>
      <c r="R26" s="9">
        <f t="shared" si="2"/>
        <v>870218</v>
      </c>
      <c r="S26" s="1"/>
    </row>
    <row r="27" spans="1:19" ht="27" customHeight="1">
      <c r="A27" s="1"/>
      <c r="B27" s="5">
        <v>113133</v>
      </c>
      <c r="C27" s="5">
        <v>3133</v>
      </c>
      <c r="D27" s="5">
        <v>1040</v>
      </c>
      <c r="E27" s="13" t="s">
        <v>164</v>
      </c>
      <c r="F27" s="16"/>
      <c r="G27" s="10">
        <v>10000</v>
      </c>
      <c r="H27" s="10">
        <v>10000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9">
        <f t="shared" si="2"/>
        <v>10000</v>
      </c>
      <c r="S27" s="1"/>
    </row>
    <row r="28" spans="1:19" ht="68.25" customHeight="1">
      <c r="A28" s="1"/>
      <c r="B28" s="5" t="s">
        <v>71</v>
      </c>
      <c r="C28" s="5" t="s">
        <v>72</v>
      </c>
      <c r="D28" s="5" t="s">
        <v>73</v>
      </c>
      <c r="E28" s="15" t="s">
        <v>74</v>
      </c>
      <c r="F28" s="15"/>
      <c r="G28" s="10">
        <v>155900</v>
      </c>
      <c r="H28" s="10">
        <v>155900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9">
        <f t="shared" si="2"/>
        <v>155900</v>
      </c>
      <c r="S28" s="1"/>
    </row>
    <row r="29" spans="1:19" ht="22.5" customHeight="1">
      <c r="A29" s="1"/>
      <c r="B29" s="5">
        <v>113210</v>
      </c>
      <c r="C29" s="5">
        <v>3210</v>
      </c>
      <c r="D29" s="5">
        <v>1050</v>
      </c>
      <c r="E29" s="13" t="s">
        <v>151</v>
      </c>
      <c r="F29" s="16"/>
      <c r="G29" s="10">
        <v>120000</v>
      </c>
      <c r="H29" s="10">
        <v>120000</v>
      </c>
      <c r="I29" s="10">
        <v>98380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9">
        <f>G29+L29</f>
        <v>120000</v>
      </c>
      <c r="S29" s="1"/>
    </row>
    <row r="30" spans="1:19" ht="22.5" customHeight="1">
      <c r="A30" s="1"/>
      <c r="B30" s="5">
        <v>113241</v>
      </c>
      <c r="C30" s="5">
        <v>3241</v>
      </c>
      <c r="D30" s="5">
        <v>1090</v>
      </c>
      <c r="E30" s="13" t="s">
        <v>165</v>
      </c>
      <c r="F30" s="16"/>
      <c r="G30" s="10">
        <v>1895065</v>
      </c>
      <c r="H30" s="10">
        <v>1895065</v>
      </c>
      <c r="I30" s="10">
        <v>1529587</v>
      </c>
      <c r="J30" s="10">
        <v>25335</v>
      </c>
      <c r="K30" s="10"/>
      <c r="L30" s="10"/>
      <c r="M30" s="10"/>
      <c r="N30" s="10"/>
      <c r="O30" s="10"/>
      <c r="P30" s="10"/>
      <c r="Q30" s="10"/>
      <c r="R30" s="9">
        <f>G30+L30</f>
        <v>1895065</v>
      </c>
      <c r="S30" s="1"/>
    </row>
    <row r="31" spans="1:19" ht="24" customHeight="1">
      <c r="A31" s="1"/>
      <c r="B31" s="5" t="s">
        <v>75</v>
      </c>
      <c r="C31" s="5" t="s">
        <v>76</v>
      </c>
      <c r="D31" s="5" t="s">
        <v>77</v>
      </c>
      <c r="E31" s="15" t="s">
        <v>78</v>
      </c>
      <c r="F31" s="15"/>
      <c r="G31" s="10">
        <v>374926</v>
      </c>
      <c r="H31" s="10">
        <v>374926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9">
        <f t="shared" si="2"/>
        <v>374926</v>
      </c>
      <c r="S31" s="1"/>
    </row>
    <row r="32" spans="1:19" ht="24" customHeight="1">
      <c r="A32" s="1"/>
      <c r="B32" s="5" t="s">
        <v>79</v>
      </c>
      <c r="C32" s="5" t="s">
        <v>80</v>
      </c>
      <c r="D32" s="5" t="s">
        <v>81</v>
      </c>
      <c r="E32" s="15" t="s">
        <v>82</v>
      </c>
      <c r="F32" s="15"/>
      <c r="G32" s="10">
        <v>1320000</v>
      </c>
      <c r="H32" s="10">
        <v>0</v>
      </c>
      <c r="I32" s="10">
        <v>0</v>
      </c>
      <c r="J32" s="10">
        <v>0</v>
      </c>
      <c r="K32" s="10">
        <v>1320000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9">
        <f t="shared" si="2"/>
        <v>1320000</v>
      </c>
      <c r="S32" s="1"/>
    </row>
    <row r="33" spans="1:19" ht="22.5" customHeight="1">
      <c r="A33" s="1"/>
      <c r="B33" s="5" t="s">
        <v>83</v>
      </c>
      <c r="C33" s="5" t="s">
        <v>84</v>
      </c>
      <c r="D33" s="5" t="s">
        <v>81</v>
      </c>
      <c r="E33" s="15" t="s">
        <v>85</v>
      </c>
      <c r="F33" s="15"/>
      <c r="G33" s="10">
        <v>983636</v>
      </c>
      <c r="H33" s="10">
        <v>983636</v>
      </c>
      <c r="I33" s="10">
        <v>35510</v>
      </c>
      <c r="J33" s="10">
        <v>407961</v>
      </c>
      <c r="K33" s="10">
        <v>0</v>
      </c>
      <c r="L33" s="10">
        <v>404917</v>
      </c>
      <c r="M33" s="10">
        <v>237958</v>
      </c>
      <c r="N33" s="10">
        <v>166959</v>
      </c>
      <c r="O33" s="10">
        <v>0</v>
      </c>
      <c r="P33" s="10">
        <v>0</v>
      </c>
      <c r="Q33" s="10">
        <v>237958</v>
      </c>
      <c r="R33" s="9">
        <f t="shared" si="2"/>
        <v>1388553</v>
      </c>
      <c r="S33" s="1"/>
    </row>
    <row r="34" spans="1:19" ht="33.75" customHeight="1">
      <c r="A34" s="1"/>
      <c r="B34" s="5" t="s">
        <v>86</v>
      </c>
      <c r="C34" s="5" t="s">
        <v>87</v>
      </c>
      <c r="D34" s="5" t="s">
        <v>88</v>
      </c>
      <c r="E34" s="15" t="s">
        <v>89</v>
      </c>
      <c r="F34" s="15"/>
      <c r="G34" s="10">
        <v>838174</v>
      </c>
      <c r="H34" s="10">
        <v>838174</v>
      </c>
      <c r="I34" s="10">
        <v>708185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9">
        <f t="shared" si="2"/>
        <v>838174</v>
      </c>
      <c r="S34" s="1"/>
    </row>
    <row r="35" spans="1:19" ht="33.75" customHeight="1">
      <c r="A35" s="1"/>
      <c r="B35" s="5">
        <v>117130</v>
      </c>
      <c r="C35" s="5">
        <v>7130</v>
      </c>
      <c r="D35" s="11" t="s">
        <v>180</v>
      </c>
      <c r="E35" s="13" t="s">
        <v>179</v>
      </c>
      <c r="F35" s="14"/>
      <c r="G35" s="10"/>
      <c r="H35" s="10"/>
      <c r="I35" s="10"/>
      <c r="J35" s="10"/>
      <c r="K35" s="10"/>
      <c r="L35" s="10">
        <v>49000</v>
      </c>
      <c r="M35" s="10"/>
      <c r="N35" s="10"/>
      <c r="O35" s="10"/>
      <c r="P35" s="10"/>
      <c r="Q35" s="10"/>
      <c r="R35" s="9">
        <v>49000</v>
      </c>
      <c r="S35" s="1"/>
    </row>
    <row r="36" spans="1:19" ht="28.5" customHeight="1">
      <c r="A36" s="12" t="s">
        <v>178</v>
      </c>
      <c r="B36" s="11" t="s">
        <v>159</v>
      </c>
      <c r="C36" s="5">
        <v>7310</v>
      </c>
      <c r="D36" s="11" t="s">
        <v>161</v>
      </c>
      <c r="E36" s="13" t="s">
        <v>162</v>
      </c>
      <c r="F36" s="16"/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1020000</v>
      </c>
      <c r="M36" s="10">
        <v>1020000</v>
      </c>
      <c r="N36" s="10">
        <v>0</v>
      </c>
      <c r="O36" s="10">
        <v>0</v>
      </c>
      <c r="P36" s="10">
        <v>0</v>
      </c>
      <c r="Q36" s="10">
        <v>1020000</v>
      </c>
      <c r="R36" s="9">
        <f t="shared" si="2"/>
        <v>1020000</v>
      </c>
      <c r="S36" s="1"/>
    </row>
    <row r="37" spans="1:19" ht="23.25" customHeight="1">
      <c r="A37" s="1"/>
      <c r="B37" s="11" t="s">
        <v>160</v>
      </c>
      <c r="C37" s="5">
        <v>7321</v>
      </c>
      <c r="D37" s="11" t="s">
        <v>161</v>
      </c>
      <c r="E37" s="13" t="s">
        <v>163</v>
      </c>
      <c r="F37" s="16"/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1648004</v>
      </c>
      <c r="M37" s="10">
        <v>1648004</v>
      </c>
      <c r="N37" s="10">
        <v>0</v>
      </c>
      <c r="O37" s="10">
        <v>0</v>
      </c>
      <c r="P37" s="10">
        <v>0</v>
      </c>
      <c r="Q37" s="10">
        <v>1648004</v>
      </c>
      <c r="R37" s="9">
        <f t="shared" si="2"/>
        <v>1648004</v>
      </c>
      <c r="S37" s="1"/>
    </row>
    <row r="38" spans="1:19" ht="21.75" customHeight="1">
      <c r="A38" s="1"/>
      <c r="B38" s="5" t="s">
        <v>90</v>
      </c>
      <c r="C38" s="5" t="s">
        <v>91</v>
      </c>
      <c r="D38" s="5" t="s">
        <v>92</v>
      </c>
      <c r="E38" s="15" t="s">
        <v>93</v>
      </c>
      <c r="F38" s="15"/>
      <c r="G38" s="10">
        <v>391660</v>
      </c>
      <c r="H38" s="10">
        <v>391660</v>
      </c>
      <c r="I38" s="10">
        <v>0</v>
      </c>
      <c r="J38" s="10">
        <v>0</v>
      </c>
      <c r="K38" s="10">
        <v>0</v>
      </c>
      <c r="L38" s="10">
        <v>909550</v>
      </c>
      <c r="M38" s="10">
        <v>633320</v>
      </c>
      <c r="N38" s="10">
        <v>0</v>
      </c>
      <c r="O38" s="10">
        <v>0</v>
      </c>
      <c r="P38" s="10">
        <v>0</v>
      </c>
      <c r="Q38" s="10">
        <v>909550</v>
      </c>
      <c r="R38" s="9">
        <f t="shared" si="2"/>
        <v>1301210</v>
      </c>
      <c r="S38" s="1"/>
    </row>
    <row r="39" spans="1:19" ht="30" customHeight="1">
      <c r="A39" s="1"/>
      <c r="B39" s="5">
        <v>117461</v>
      </c>
      <c r="C39" s="5">
        <v>7461</v>
      </c>
      <c r="D39" s="11" t="s">
        <v>173</v>
      </c>
      <c r="E39" s="13" t="s">
        <v>174</v>
      </c>
      <c r="F39" s="16"/>
      <c r="G39" s="10">
        <v>734103</v>
      </c>
      <c r="H39" s="10">
        <v>734103</v>
      </c>
      <c r="I39" s="10">
        <v>0</v>
      </c>
      <c r="J39" s="10">
        <v>0</v>
      </c>
      <c r="K39" s="10">
        <v>0</v>
      </c>
      <c r="L39" s="10">
        <v>265897</v>
      </c>
      <c r="M39" s="10">
        <v>0</v>
      </c>
      <c r="N39" s="10">
        <v>265897</v>
      </c>
      <c r="O39" s="10">
        <v>0</v>
      </c>
      <c r="P39" s="10">
        <v>0</v>
      </c>
      <c r="Q39" s="10">
        <v>0</v>
      </c>
      <c r="R39" s="9">
        <f t="shared" si="2"/>
        <v>1000000</v>
      </c>
      <c r="S39" s="1"/>
    </row>
    <row r="40" spans="1:19" ht="21.75" customHeight="1">
      <c r="A40" s="1"/>
      <c r="B40" s="5">
        <v>117680</v>
      </c>
      <c r="C40" s="5">
        <v>7680</v>
      </c>
      <c r="D40" s="11" t="s">
        <v>92</v>
      </c>
      <c r="E40" s="13" t="s">
        <v>155</v>
      </c>
      <c r="F40" s="16"/>
      <c r="G40" s="10">
        <v>9747</v>
      </c>
      <c r="H40" s="10">
        <v>9747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9">
        <f t="shared" si="2"/>
        <v>9747</v>
      </c>
      <c r="S40" s="1"/>
    </row>
    <row r="41" spans="1:19" ht="28.5" customHeight="1">
      <c r="A41" s="1"/>
      <c r="B41" s="6" t="s">
        <v>96</v>
      </c>
      <c r="C41" s="6" t="s">
        <v>35</v>
      </c>
      <c r="D41" s="6" t="s">
        <v>35</v>
      </c>
      <c r="E41" s="17" t="s">
        <v>97</v>
      </c>
      <c r="F41" s="17"/>
      <c r="G41" s="9">
        <f>G42</f>
        <v>45265082</v>
      </c>
      <c r="H41" s="9">
        <f aca="true" t="shared" si="3" ref="H41:R41">H42</f>
        <v>45265082</v>
      </c>
      <c r="I41" s="9">
        <f t="shared" si="3"/>
        <v>31481562</v>
      </c>
      <c r="J41" s="9">
        <f t="shared" si="3"/>
        <v>3890527</v>
      </c>
      <c r="K41" s="9">
        <f t="shared" si="3"/>
        <v>0</v>
      </c>
      <c r="L41" s="9">
        <f t="shared" si="3"/>
        <v>5094817</v>
      </c>
      <c r="M41" s="9">
        <f t="shared" si="3"/>
        <v>297317</v>
      </c>
      <c r="N41" s="9">
        <f t="shared" si="3"/>
        <v>1021500</v>
      </c>
      <c r="O41" s="9">
        <f t="shared" si="3"/>
        <v>0</v>
      </c>
      <c r="P41" s="9">
        <f t="shared" si="3"/>
        <v>0</v>
      </c>
      <c r="Q41" s="9">
        <f t="shared" si="3"/>
        <v>4073317</v>
      </c>
      <c r="R41" s="9">
        <f t="shared" si="3"/>
        <v>50359899</v>
      </c>
      <c r="S41" s="1"/>
    </row>
    <row r="42" spans="1:19" ht="24" customHeight="1">
      <c r="A42" s="1"/>
      <c r="B42" s="6" t="s">
        <v>98</v>
      </c>
      <c r="C42" s="6" t="s">
        <v>35</v>
      </c>
      <c r="D42" s="6" t="s">
        <v>35</v>
      </c>
      <c r="E42" s="17" t="s">
        <v>97</v>
      </c>
      <c r="F42" s="17"/>
      <c r="G42" s="9">
        <f>G43+G44+G45+G46+G47+G48+G49+G52+G53+G50+G51</f>
        <v>45265082</v>
      </c>
      <c r="H42" s="9">
        <f aca="true" t="shared" si="4" ref="H42:R42">H43+H44+H45+H46+H47+H48+H49+H52+H53+H50+H51</f>
        <v>45265082</v>
      </c>
      <c r="I42" s="9">
        <f t="shared" si="4"/>
        <v>31481562</v>
      </c>
      <c r="J42" s="9">
        <f t="shared" si="4"/>
        <v>3890527</v>
      </c>
      <c r="K42" s="9">
        <f t="shared" si="4"/>
        <v>0</v>
      </c>
      <c r="L42" s="9">
        <f t="shared" si="4"/>
        <v>5094817</v>
      </c>
      <c r="M42" s="9">
        <f t="shared" si="4"/>
        <v>297317</v>
      </c>
      <c r="N42" s="9">
        <f>N43+N44+N45+N46+N47+N48+N49+N52+N53+N50+N51</f>
        <v>1021500</v>
      </c>
      <c r="O42" s="9">
        <f t="shared" si="4"/>
        <v>0</v>
      </c>
      <c r="P42" s="9">
        <f t="shared" si="4"/>
        <v>0</v>
      </c>
      <c r="Q42" s="9">
        <f t="shared" si="4"/>
        <v>4073317</v>
      </c>
      <c r="R42" s="9">
        <f t="shared" si="4"/>
        <v>50359899</v>
      </c>
      <c r="S42" s="1"/>
    </row>
    <row r="43" spans="1:19" ht="36" customHeight="1">
      <c r="A43" s="1"/>
      <c r="B43" s="5" t="s">
        <v>99</v>
      </c>
      <c r="C43" s="5" t="s">
        <v>44</v>
      </c>
      <c r="D43" s="5" t="s">
        <v>40</v>
      </c>
      <c r="E43" s="15" t="s">
        <v>100</v>
      </c>
      <c r="F43" s="15"/>
      <c r="G43" s="10">
        <v>566402</v>
      </c>
      <c r="H43" s="10">
        <v>566402</v>
      </c>
      <c r="I43" s="10">
        <v>474100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9">
        <f>G43+L43</f>
        <v>566402</v>
      </c>
      <c r="S43" s="1"/>
    </row>
    <row r="44" spans="1:19" ht="13.5" customHeight="1">
      <c r="A44" s="1"/>
      <c r="B44" s="5" t="s">
        <v>101</v>
      </c>
      <c r="C44" s="5" t="s">
        <v>73</v>
      </c>
      <c r="D44" s="5" t="s">
        <v>102</v>
      </c>
      <c r="E44" s="15" t="s">
        <v>103</v>
      </c>
      <c r="F44" s="15"/>
      <c r="G44" s="10">
        <v>8616491</v>
      </c>
      <c r="H44" s="10">
        <v>8616491</v>
      </c>
      <c r="I44" s="10">
        <v>5744815</v>
      </c>
      <c r="J44" s="10">
        <v>951432</v>
      </c>
      <c r="K44" s="10">
        <v>0</v>
      </c>
      <c r="L44" s="10">
        <v>503896</v>
      </c>
      <c r="M44" s="10">
        <v>0</v>
      </c>
      <c r="N44" s="10">
        <v>503896</v>
      </c>
      <c r="O44" s="10">
        <v>0</v>
      </c>
      <c r="P44" s="10">
        <v>0</v>
      </c>
      <c r="Q44" s="10">
        <v>0</v>
      </c>
      <c r="R44" s="9">
        <f aca="true" t="shared" si="5" ref="R44:R53">G44+L44</f>
        <v>9120387</v>
      </c>
      <c r="S44" s="1"/>
    </row>
    <row r="45" spans="1:19" ht="22.5" customHeight="1">
      <c r="A45" s="1"/>
      <c r="B45" s="5" t="s">
        <v>104</v>
      </c>
      <c r="C45" s="5" t="s">
        <v>105</v>
      </c>
      <c r="D45" s="5" t="s">
        <v>106</v>
      </c>
      <c r="E45" s="15" t="s">
        <v>107</v>
      </c>
      <c r="F45" s="15"/>
      <c r="G45" s="10">
        <v>10108525</v>
      </c>
      <c r="H45" s="10">
        <v>10108525</v>
      </c>
      <c r="I45" s="10">
        <v>5056374</v>
      </c>
      <c r="J45" s="10">
        <v>2810474</v>
      </c>
      <c r="K45" s="10">
        <v>0</v>
      </c>
      <c r="L45" s="10">
        <v>529684</v>
      </c>
      <c r="M45" s="10">
        <v>20080</v>
      </c>
      <c r="N45" s="10">
        <v>509604</v>
      </c>
      <c r="O45" s="10">
        <v>0</v>
      </c>
      <c r="P45" s="10">
        <v>0</v>
      </c>
      <c r="Q45" s="10">
        <v>20080</v>
      </c>
      <c r="R45" s="9">
        <f t="shared" si="5"/>
        <v>10638209</v>
      </c>
      <c r="S45" s="1"/>
    </row>
    <row r="46" spans="1:19" ht="23.25" customHeight="1">
      <c r="A46" s="1"/>
      <c r="B46" s="5" t="s">
        <v>108</v>
      </c>
      <c r="C46" s="5" t="s">
        <v>109</v>
      </c>
      <c r="D46" s="5" t="s">
        <v>106</v>
      </c>
      <c r="E46" s="15" t="s">
        <v>107</v>
      </c>
      <c r="F46" s="15"/>
      <c r="G46" s="10">
        <v>21837000</v>
      </c>
      <c r="H46" s="10">
        <v>21837000</v>
      </c>
      <c r="I46" s="10">
        <v>17899180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9">
        <f t="shared" si="5"/>
        <v>21837000</v>
      </c>
      <c r="S46" s="1"/>
    </row>
    <row r="47" spans="1:19" ht="23.25" customHeight="1">
      <c r="A47" s="1"/>
      <c r="B47" s="5">
        <v>611061</v>
      </c>
      <c r="C47" s="5">
        <v>1061</v>
      </c>
      <c r="D47" s="11" t="s">
        <v>106</v>
      </c>
      <c r="E47" s="15" t="s">
        <v>107</v>
      </c>
      <c r="F47" s="15"/>
      <c r="G47" s="10">
        <v>1015112</v>
      </c>
      <c r="H47" s="10">
        <v>1015112</v>
      </c>
      <c r="I47" s="10">
        <v>0</v>
      </c>
      <c r="J47" s="10">
        <v>0</v>
      </c>
      <c r="K47" s="10">
        <v>0</v>
      </c>
      <c r="L47" s="10">
        <v>3840800</v>
      </c>
      <c r="M47" s="10">
        <v>64800</v>
      </c>
      <c r="N47" s="10">
        <v>0</v>
      </c>
      <c r="O47" s="10">
        <v>0</v>
      </c>
      <c r="P47" s="10">
        <v>0</v>
      </c>
      <c r="Q47" s="10">
        <v>3840800</v>
      </c>
      <c r="R47" s="9">
        <f t="shared" si="5"/>
        <v>4855912</v>
      </c>
      <c r="S47" s="1"/>
    </row>
    <row r="48" spans="1:19" ht="32.25" customHeight="1">
      <c r="A48" s="1"/>
      <c r="B48" s="5" t="s">
        <v>110</v>
      </c>
      <c r="C48" s="5" t="s">
        <v>62</v>
      </c>
      <c r="D48" s="5" t="s">
        <v>111</v>
      </c>
      <c r="E48" s="15" t="s">
        <v>112</v>
      </c>
      <c r="F48" s="15"/>
      <c r="G48" s="10">
        <v>1191326</v>
      </c>
      <c r="H48" s="10">
        <v>1191326</v>
      </c>
      <c r="I48" s="10">
        <v>942802</v>
      </c>
      <c r="J48" s="10">
        <v>29291</v>
      </c>
      <c r="K48" s="10">
        <v>0</v>
      </c>
      <c r="L48" s="10">
        <v>8000</v>
      </c>
      <c r="M48" s="10">
        <v>0</v>
      </c>
      <c r="N48" s="10">
        <v>8000</v>
      </c>
      <c r="O48" s="10">
        <v>0</v>
      </c>
      <c r="P48" s="10">
        <v>0</v>
      </c>
      <c r="Q48" s="10">
        <v>0</v>
      </c>
      <c r="R48" s="9">
        <f t="shared" si="5"/>
        <v>1199326</v>
      </c>
      <c r="S48" s="1"/>
    </row>
    <row r="49" spans="1:19" ht="21" customHeight="1">
      <c r="A49" s="1"/>
      <c r="B49" s="5" t="s">
        <v>113</v>
      </c>
      <c r="C49" s="5" t="s">
        <v>114</v>
      </c>
      <c r="D49" s="5" t="s">
        <v>115</v>
      </c>
      <c r="E49" s="15" t="s">
        <v>116</v>
      </c>
      <c r="F49" s="15"/>
      <c r="G49" s="10">
        <v>1063825</v>
      </c>
      <c r="H49" s="10">
        <v>1063825</v>
      </c>
      <c r="I49" s="10">
        <v>769289</v>
      </c>
      <c r="J49" s="10">
        <v>99330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9">
        <f t="shared" si="5"/>
        <v>1063825</v>
      </c>
      <c r="S49" s="1"/>
    </row>
    <row r="50" spans="1:19" ht="54" customHeight="1">
      <c r="A50" s="1"/>
      <c r="B50" s="11" t="s">
        <v>166</v>
      </c>
      <c r="C50" s="5">
        <v>1181</v>
      </c>
      <c r="D50" s="11" t="s">
        <v>115</v>
      </c>
      <c r="E50" s="13" t="s">
        <v>169</v>
      </c>
      <c r="F50" s="16"/>
      <c r="G50" s="10">
        <v>8951</v>
      </c>
      <c r="H50" s="10">
        <v>8951</v>
      </c>
      <c r="I50" s="10">
        <v>0</v>
      </c>
      <c r="J50" s="10">
        <v>0</v>
      </c>
      <c r="K50" s="10">
        <v>0</v>
      </c>
      <c r="L50" s="10">
        <v>16622</v>
      </c>
      <c r="M50" s="10">
        <v>16622</v>
      </c>
      <c r="N50" s="10">
        <v>0</v>
      </c>
      <c r="O50" s="10">
        <v>0</v>
      </c>
      <c r="P50" s="10">
        <v>0</v>
      </c>
      <c r="Q50" s="10">
        <v>16622</v>
      </c>
      <c r="R50" s="9">
        <f t="shared" si="5"/>
        <v>25573</v>
      </c>
      <c r="S50" s="1"/>
    </row>
    <row r="51" spans="1:19" ht="60" customHeight="1">
      <c r="A51" s="1"/>
      <c r="B51" s="11" t="s">
        <v>167</v>
      </c>
      <c r="C51" s="5">
        <v>1182</v>
      </c>
      <c r="D51" s="11" t="s">
        <v>115</v>
      </c>
      <c r="E51" s="13" t="s">
        <v>168</v>
      </c>
      <c r="F51" s="16"/>
      <c r="G51" s="10">
        <v>127545</v>
      </c>
      <c r="H51" s="10">
        <v>127545</v>
      </c>
      <c r="I51" s="10">
        <v>0</v>
      </c>
      <c r="J51" s="10">
        <v>0</v>
      </c>
      <c r="K51" s="10">
        <v>0</v>
      </c>
      <c r="L51" s="10">
        <v>149604</v>
      </c>
      <c r="M51" s="10">
        <v>149604</v>
      </c>
      <c r="N51" s="10">
        <v>0</v>
      </c>
      <c r="O51" s="10">
        <v>0</v>
      </c>
      <c r="P51" s="10">
        <v>0</v>
      </c>
      <c r="Q51" s="10">
        <v>149604</v>
      </c>
      <c r="R51" s="9">
        <f t="shared" si="5"/>
        <v>277149</v>
      </c>
      <c r="S51" s="1"/>
    </row>
    <row r="52" spans="1:19" ht="46.5" customHeight="1">
      <c r="A52" s="1"/>
      <c r="B52" s="5" t="s">
        <v>117</v>
      </c>
      <c r="C52" s="5" t="s">
        <v>118</v>
      </c>
      <c r="D52" s="5" t="s">
        <v>115</v>
      </c>
      <c r="E52" s="15" t="s">
        <v>119</v>
      </c>
      <c r="F52" s="15"/>
      <c r="G52" s="10">
        <v>91068</v>
      </c>
      <c r="H52" s="10">
        <v>91068</v>
      </c>
      <c r="I52" s="10">
        <v>74643</v>
      </c>
      <c r="J52" s="10">
        <v>0</v>
      </c>
      <c r="K52" s="10">
        <v>0</v>
      </c>
      <c r="L52" s="10">
        <v>46211</v>
      </c>
      <c r="M52" s="10">
        <v>46211</v>
      </c>
      <c r="N52" s="10">
        <v>0</v>
      </c>
      <c r="O52" s="10">
        <v>0</v>
      </c>
      <c r="P52" s="10">
        <v>0</v>
      </c>
      <c r="Q52" s="10">
        <v>46211</v>
      </c>
      <c r="R52" s="9">
        <f t="shared" si="5"/>
        <v>137279</v>
      </c>
      <c r="S52" s="1"/>
    </row>
    <row r="53" spans="1:19" ht="33" customHeight="1">
      <c r="A53" s="1"/>
      <c r="B53" s="5" t="s">
        <v>120</v>
      </c>
      <c r="C53" s="5" t="s">
        <v>121</v>
      </c>
      <c r="D53" s="5" t="s">
        <v>122</v>
      </c>
      <c r="E53" s="15" t="s">
        <v>123</v>
      </c>
      <c r="F53" s="15"/>
      <c r="G53" s="10">
        <v>638837</v>
      </c>
      <c r="H53" s="10">
        <v>638837</v>
      </c>
      <c r="I53" s="10">
        <v>520359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9">
        <f t="shared" si="5"/>
        <v>638837</v>
      </c>
      <c r="S53" s="1"/>
    </row>
    <row r="54" spans="1:19" ht="24" customHeight="1">
      <c r="A54" s="1"/>
      <c r="B54" s="6" t="s">
        <v>124</v>
      </c>
      <c r="C54" s="6" t="s">
        <v>35</v>
      </c>
      <c r="D54" s="6" t="s">
        <v>35</v>
      </c>
      <c r="E54" s="17" t="s">
        <v>125</v>
      </c>
      <c r="F54" s="17"/>
      <c r="G54" s="9">
        <f>G55</f>
        <v>5810731</v>
      </c>
      <c r="H54" s="9">
        <f aca="true" t="shared" si="6" ref="H54:R54">H55</f>
        <v>5810731</v>
      </c>
      <c r="I54" s="9">
        <f t="shared" si="6"/>
        <v>4047815</v>
      </c>
      <c r="J54" s="9">
        <f t="shared" si="6"/>
        <v>614527</v>
      </c>
      <c r="K54" s="9">
        <f t="shared" si="6"/>
        <v>0</v>
      </c>
      <c r="L54" s="9">
        <f t="shared" si="6"/>
        <v>133693</v>
      </c>
      <c r="M54" s="9">
        <f t="shared" si="6"/>
        <v>73692</v>
      </c>
      <c r="N54" s="9">
        <f t="shared" si="6"/>
        <v>50001</v>
      </c>
      <c r="O54" s="9">
        <f t="shared" si="6"/>
        <v>27050</v>
      </c>
      <c r="P54" s="9">
        <f t="shared" si="6"/>
        <v>0</v>
      </c>
      <c r="Q54" s="9">
        <f t="shared" si="6"/>
        <v>83692</v>
      </c>
      <c r="R54" s="9">
        <f t="shared" si="6"/>
        <v>5944424</v>
      </c>
      <c r="S54" s="1"/>
    </row>
    <row r="55" spans="1:19" ht="22.5" customHeight="1">
      <c r="A55" s="1"/>
      <c r="B55" s="6" t="s">
        <v>126</v>
      </c>
      <c r="C55" s="6" t="s">
        <v>35</v>
      </c>
      <c r="D55" s="6" t="s">
        <v>35</v>
      </c>
      <c r="E55" s="17" t="s">
        <v>125</v>
      </c>
      <c r="F55" s="17"/>
      <c r="G55" s="9">
        <f>G56+G57+G58+G59+G60+G61+G62</f>
        <v>5810731</v>
      </c>
      <c r="H55" s="9">
        <f aca="true" t="shared" si="7" ref="H55:R55">H56+H57+H58+H59+H60+H61+H62</f>
        <v>5810731</v>
      </c>
      <c r="I55" s="9">
        <f t="shared" si="7"/>
        <v>4047815</v>
      </c>
      <c r="J55" s="9">
        <f t="shared" si="7"/>
        <v>614527</v>
      </c>
      <c r="K55" s="9">
        <f t="shared" si="7"/>
        <v>0</v>
      </c>
      <c r="L55" s="9">
        <f t="shared" si="7"/>
        <v>133693</v>
      </c>
      <c r="M55" s="9">
        <f t="shared" si="7"/>
        <v>73692</v>
      </c>
      <c r="N55" s="9">
        <f t="shared" si="7"/>
        <v>50001</v>
      </c>
      <c r="O55" s="9">
        <f t="shared" si="7"/>
        <v>27050</v>
      </c>
      <c r="P55" s="9">
        <f t="shared" si="7"/>
        <v>0</v>
      </c>
      <c r="Q55" s="9">
        <f t="shared" si="7"/>
        <v>83692</v>
      </c>
      <c r="R55" s="9">
        <f t="shared" si="7"/>
        <v>5944424</v>
      </c>
      <c r="S55" s="1"/>
    </row>
    <row r="56" spans="1:19" ht="33" customHeight="1">
      <c r="A56" s="1"/>
      <c r="B56" s="5" t="s">
        <v>127</v>
      </c>
      <c r="C56" s="5" t="s">
        <v>44</v>
      </c>
      <c r="D56" s="5" t="s">
        <v>40</v>
      </c>
      <c r="E56" s="15" t="s">
        <v>100</v>
      </c>
      <c r="F56" s="15"/>
      <c r="G56" s="10">
        <v>346797</v>
      </c>
      <c r="H56" s="10">
        <v>346797</v>
      </c>
      <c r="I56" s="10">
        <v>284260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9">
        <f>G56+L56</f>
        <v>346797</v>
      </c>
      <c r="S56" s="1"/>
    </row>
    <row r="57" spans="1:19" ht="23.25" customHeight="1">
      <c r="A57" s="1"/>
      <c r="B57" s="5" t="s">
        <v>128</v>
      </c>
      <c r="C57" s="5" t="s">
        <v>129</v>
      </c>
      <c r="D57" s="5" t="s">
        <v>111</v>
      </c>
      <c r="E57" s="15" t="s">
        <v>130</v>
      </c>
      <c r="F57" s="15"/>
      <c r="G57" s="10">
        <v>824021</v>
      </c>
      <c r="H57" s="10">
        <v>824021</v>
      </c>
      <c r="I57" s="10">
        <v>659129</v>
      </c>
      <c r="J57" s="10">
        <v>11465</v>
      </c>
      <c r="K57" s="10">
        <v>0</v>
      </c>
      <c r="L57" s="10">
        <v>35001</v>
      </c>
      <c r="M57" s="10">
        <v>0</v>
      </c>
      <c r="N57" s="10">
        <v>35001</v>
      </c>
      <c r="O57" s="10">
        <v>27050</v>
      </c>
      <c r="P57" s="10">
        <v>0</v>
      </c>
      <c r="Q57" s="10">
        <v>0</v>
      </c>
      <c r="R57" s="9">
        <f aca="true" t="shared" si="8" ref="R57:R62">G57+L57</f>
        <v>859022</v>
      </c>
      <c r="S57" s="1"/>
    </row>
    <row r="58" spans="1:19" ht="13.5" customHeight="1">
      <c r="A58" s="1"/>
      <c r="B58" s="5" t="s">
        <v>131</v>
      </c>
      <c r="C58" s="5" t="s">
        <v>132</v>
      </c>
      <c r="D58" s="5" t="s">
        <v>133</v>
      </c>
      <c r="E58" s="15" t="s">
        <v>134</v>
      </c>
      <c r="F58" s="15"/>
      <c r="G58" s="10">
        <v>1074227</v>
      </c>
      <c r="H58" s="10">
        <v>1074227</v>
      </c>
      <c r="I58" s="10">
        <v>825390</v>
      </c>
      <c r="J58" s="10">
        <v>67000</v>
      </c>
      <c r="K58" s="10">
        <v>0</v>
      </c>
      <c r="L58" s="10">
        <v>10500</v>
      </c>
      <c r="M58" s="10">
        <v>0</v>
      </c>
      <c r="N58" s="10">
        <v>500</v>
      </c>
      <c r="O58" s="10">
        <v>0</v>
      </c>
      <c r="P58" s="10">
        <v>0</v>
      </c>
      <c r="Q58" s="10">
        <v>10000</v>
      </c>
      <c r="R58" s="9">
        <f t="shared" si="8"/>
        <v>1084727</v>
      </c>
      <c r="S58" s="1"/>
    </row>
    <row r="59" spans="1:19" ht="18" customHeight="1">
      <c r="A59" s="1"/>
      <c r="B59" s="5" t="s">
        <v>135</v>
      </c>
      <c r="C59" s="5" t="s">
        <v>136</v>
      </c>
      <c r="D59" s="5" t="s">
        <v>133</v>
      </c>
      <c r="E59" s="15" t="s">
        <v>137</v>
      </c>
      <c r="F59" s="15"/>
      <c r="G59" s="10">
        <v>770565</v>
      </c>
      <c r="H59" s="10">
        <v>770565</v>
      </c>
      <c r="I59" s="10">
        <v>464723</v>
      </c>
      <c r="J59" s="10">
        <v>150793</v>
      </c>
      <c r="K59" s="10">
        <v>0</v>
      </c>
      <c r="L59" s="10">
        <v>2000</v>
      </c>
      <c r="M59" s="10">
        <v>0</v>
      </c>
      <c r="N59" s="10">
        <v>2000</v>
      </c>
      <c r="O59" s="10">
        <v>0</v>
      </c>
      <c r="P59" s="10">
        <v>0</v>
      </c>
      <c r="Q59" s="10">
        <v>0</v>
      </c>
      <c r="R59" s="9">
        <f t="shared" si="8"/>
        <v>772565</v>
      </c>
      <c r="S59" s="1"/>
    </row>
    <row r="60" spans="1:19" ht="33" customHeight="1">
      <c r="A60" s="1"/>
      <c r="B60" s="5" t="s">
        <v>138</v>
      </c>
      <c r="C60" s="5" t="s">
        <v>139</v>
      </c>
      <c r="D60" s="5" t="s">
        <v>140</v>
      </c>
      <c r="E60" s="15" t="s">
        <v>141</v>
      </c>
      <c r="F60" s="15"/>
      <c r="G60" s="10">
        <v>2367679</v>
      </c>
      <c r="H60" s="10">
        <v>2367679</v>
      </c>
      <c r="I60" s="10">
        <v>1602571</v>
      </c>
      <c r="J60" s="10">
        <v>385269</v>
      </c>
      <c r="K60" s="10">
        <v>0</v>
      </c>
      <c r="L60" s="10">
        <v>69192</v>
      </c>
      <c r="M60" s="10">
        <v>56692</v>
      </c>
      <c r="N60" s="10">
        <v>12500</v>
      </c>
      <c r="O60" s="10">
        <v>0</v>
      </c>
      <c r="P60" s="10">
        <v>0</v>
      </c>
      <c r="Q60" s="10">
        <v>56692</v>
      </c>
      <c r="R60" s="9">
        <f t="shared" si="8"/>
        <v>2436871</v>
      </c>
      <c r="S60" s="1"/>
    </row>
    <row r="61" spans="1:19" ht="24.75" customHeight="1">
      <c r="A61" s="1"/>
      <c r="B61" s="5" t="s">
        <v>142</v>
      </c>
      <c r="C61" s="5" t="s">
        <v>143</v>
      </c>
      <c r="D61" s="5" t="s">
        <v>144</v>
      </c>
      <c r="E61" s="15" t="s">
        <v>145</v>
      </c>
      <c r="F61" s="15"/>
      <c r="G61" s="10">
        <v>277442</v>
      </c>
      <c r="H61" s="10">
        <v>277442</v>
      </c>
      <c r="I61" s="10">
        <v>211742</v>
      </c>
      <c r="J61" s="10">
        <v>0</v>
      </c>
      <c r="K61" s="10">
        <v>0</v>
      </c>
      <c r="L61" s="10">
        <v>17000</v>
      </c>
      <c r="M61" s="10">
        <v>17000</v>
      </c>
      <c r="N61" s="10">
        <v>0</v>
      </c>
      <c r="O61" s="10">
        <v>0</v>
      </c>
      <c r="P61" s="10">
        <v>0</v>
      </c>
      <c r="Q61" s="10">
        <v>17000</v>
      </c>
      <c r="R61" s="9">
        <f t="shared" si="8"/>
        <v>294442</v>
      </c>
      <c r="S61" s="1"/>
    </row>
    <row r="62" spans="1:19" ht="18" customHeight="1">
      <c r="A62" s="1"/>
      <c r="B62" s="5">
        <v>1014082</v>
      </c>
      <c r="C62" s="5">
        <v>4082</v>
      </c>
      <c r="D62" s="11" t="s">
        <v>144</v>
      </c>
      <c r="E62" s="13" t="s">
        <v>156</v>
      </c>
      <c r="F62" s="16"/>
      <c r="G62" s="10">
        <v>150000</v>
      </c>
      <c r="H62" s="10">
        <v>150000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9">
        <f t="shared" si="8"/>
        <v>150000</v>
      </c>
      <c r="S62" s="1"/>
    </row>
    <row r="63" spans="1:19" ht="22.5" customHeight="1">
      <c r="A63" s="1"/>
      <c r="B63" s="6">
        <v>3700000</v>
      </c>
      <c r="C63" s="6"/>
      <c r="D63" s="6"/>
      <c r="E63" s="20" t="s">
        <v>150</v>
      </c>
      <c r="F63" s="21"/>
      <c r="G63" s="9">
        <f>G64</f>
        <v>1808973</v>
      </c>
      <c r="H63" s="9">
        <f aca="true" t="shared" si="9" ref="H63:R63">H64</f>
        <v>1678973</v>
      </c>
      <c r="I63" s="9">
        <f t="shared" si="9"/>
        <v>802354</v>
      </c>
      <c r="J63" s="9">
        <f t="shared" si="9"/>
        <v>20130</v>
      </c>
      <c r="K63" s="9">
        <f t="shared" si="9"/>
        <v>0</v>
      </c>
      <c r="L63" s="9">
        <f t="shared" si="9"/>
        <v>29012</v>
      </c>
      <c r="M63" s="9">
        <f t="shared" si="9"/>
        <v>29012</v>
      </c>
      <c r="N63" s="9">
        <f t="shared" si="9"/>
        <v>0</v>
      </c>
      <c r="O63" s="9">
        <f t="shared" si="9"/>
        <v>0</v>
      </c>
      <c r="P63" s="9">
        <f t="shared" si="9"/>
        <v>0</v>
      </c>
      <c r="Q63" s="9">
        <f t="shared" si="9"/>
        <v>29012</v>
      </c>
      <c r="R63" s="9">
        <f t="shared" si="9"/>
        <v>1837985</v>
      </c>
      <c r="S63" s="1"/>
    </row>
    <row r="64" spans="1:19" ht="23.25" customHeight="1">
      <c r="A64" s="1"/>
      <c r="B64" s="6">
        <v>3710000</v>
      </c>
      <c r="C64" s="6"/>
      <c r="D64" s="6"/>
      <c r="E64" s="20" t="s">
        <v>150</v>
      </c>
      <c r="F64" s="21"/>
      <c r="G64" s="9">
        <f>G65+G66+G67+G68+G69</f>
        <v>1808973</v>
      </c>
      <c r="H64" s="9">
        <f>H65+H66+H67+H68+H69</f>
        <v>1678973</v>
      </c>
      <c r="I64" s="9">
        <f aca="true" t="shared" si="10" ref="I64:R64">I65+I66+I67+I68</f>
        <v>802354</v>
      </c>
      <c r="J64" s="9">
        <f t="shared" si="10"/>
        <v>20130</v>
      </c>
      <c r="K64" s="9">
        <f t="shared" si="10"/>
        <v>0</v>
      </c>
      <c r="L64" s="9">
        <f t="shared" si="10"/>
        <v>29012</v>
      </c>
      <c r="M64" s="9">
        <f t="shared" si="10"/>
        <v>29012</v>
      </c>
      <c r="N64" s="9">
        <f t="shared" si="10"/>
        <v>0</v>
      </c>
      <c r="O64" s="9">
        <f t="shared" si="10"/>
        <v>0</v>
      </c>
      <c r="P64" s="9">
        <f t="shared" si="10"/>
        <v>0</v>
      </c>
      <c r="Q64" s="9">
        <f t="shared" si="10"/>
        <v>29012</v>
      </c>
      <c r="R64" s="9">
        <f>R65+R66+R67+R68+R69</f>
        <v>1837985</v>
      </c>
      <c r="S64" s="1"/>
    </row>
    <row r="65" spans="1:19" ht="34.5" customHeight="1">
      <c r="A65" s="1"/>
      <c r="B65" s="5">
        <v>3710160</v>
      </c>
      <c r="C65" s="5" t="s">
        <v>44</v>
      </c>
      <c r="D65" s="5" t="s">
        <v>40</v>
      </c>
      <c r="E65" s="15" t="s">
        <v>100</v>
      </c>
      <c r="F65" s="15"/>
      <c r="G65" s="10">
        <v>1052973</v>
      </c>
      <c r="H65" s="10">
        <v>1052973</v>
      </c>
      <c r="I65" s="10">
        <v>802354</v>
      </c>
      <c r="J65" s="10">
        <v>20130</v>
      </c>
      <c r="K65" s="10">
        <v>0</v>
      </c>
      <c r="L65" s="10">
        <v>23000</v>
      </c>
      <c r="M65" s="10">
        <v>23000</v>
      </c>
      <c r="N65" s="10">
        <v>0</v>
      </c>
      <c r="O65" s="10">
        <v>0</v>
      </c>
      <c r="P65" s="10">
        <v>0</v>
      </c>
      <c r="Q65" s="10">
        <v>23000</v>
      </c>
      <c r="R65" s="9">
        <f>G65+L65</f>
        <v>1075973</v>
      </c>
      <c r="S65" s="1"/>
    </row>
    <row r="66" spans="1:19" ht="18" customHeight="1">
      <c r="A66" s="1"/>
      <c r="B66" s="5">
        <v>3718710</v>
      </c>
      <c r="C66" s="5">
        <v>8710</v>
      </c>
      <c r="D66" s="5" t="s">
        <v>94</v>
      </c>
      <c r="E66" s="15" t="s">
        <v>95</v>
      </c>
      <c r="F66" s="15"/>
      <c r="G66" s="10">
        <v>130000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9">
        <f>G66+L66</f>
        <v>130000</v>
      </c>
      <c r="S66" s="1"/>
    </row>
    <row r="67" spans="1:19" ht="51" customHeight="1">
      <c r="A67" s="1"/>
      <c r="B67" s="5">
        <v>3719130</v>
      </c>
      <c r="C67" s="5">
        <v>9130</v>
      </c>
      <c r="D67" s="11" t="s">
        <v>171</v>
      </c>
      <c r="E67" s="13" t="s">
        <v>170</v>
      </c>
      <c r="F67" s="16"/>
      <c r="G67" s="10">
        <v>556000</v>
      </c>
      <c r="H67" s="10">
        <v>556000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9">
        <f>G67+L67</f>
        <v>556000</v>
      </c>
      <c r="S67" s="1"/>
    </row>
    <row r="68" spans="1:19" ht="22.5" customHeight="1">
      <c r="A68" s="1"/>
      <c r="B68" s="5">
        <v>3719770</v>
      </c>
      <c r="C68" s="5">
        <v>9770</v>
      </c>
      <c r="D68" s="11" t="s">
        <v>171</v>
      </c>
      <c r="E68" s="22" t="s">
        <v>175</v>
      </c>
      <c r="F68" s="23"/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6012</v>
      </c>
      <c r="M68" s="10">
        <v>6012</v>
      </c>
      <c r="N68" s="10">
        <v>0</v>
      </c>
      <c r="O68" s="10">
        <v>0</v>
      </c>
      <c r="P68" s="10">
        <v>0</v>
      </c>
      <c r="Q68" s="10">
        <v>6012</v>
      </c>
      <c r="R68" s="9">
        <f>G68+L68</f>
        <v>6012</v>
      </c>
      <c r="S68" s="1"/>
    </row>
    <row r="69" spans="1:19" ht="44.25" customHeight="1">
      <c r="A69" s="1"/>
      <c r="B69" s="5">
        <v>3719800</v>
      </c>
      <c r="C69" s="5">
        <v>9800</v>
      </c>
      <c r="D69" s="11" t="s">
        <v>171</v>
      </c>
      <c r="E69" s="22" t="s">
        <v>181</v>
      </c>
      <c r="F69" s="23"/>
      <c r="G69" s="10">
        <v>70000</v>
      </c>
      <c r="H69" s="10">
        <v>70000</v>
      </c>
      <c r="I69" s="10"/>
      <c r="J69" s="10"/>
      <c r="K69" s="10"/>
      <c r="L69" s="10"/>
      <c r="M69" s="10"/>
      <c r="N69" s="10"/>
      <c r="O69" s="10"/>
      <c r="P69" s="10"/>
      <c r="Q69" s="10"/>
      <c r="R69" s="9">
        <v>70000</v>
      </c>
      <c r="S69" s="1"/>
    </row>
    <row r="70" spans="1:19" ht="15.75" customHeight="1">
      <c r="A70" s="1"/>
      <c r="B70" s="6" t="s">
        <v>146</v>
      </c>
      <c r="C70" s="6" t="s">
        <v>146</v>
      </c>
      <c r="D70" s="6" t="s">
        <v>146</v>
      </c>
      <c r="E70" s="17" t="s">
        <v>147</v>
      </c>
      <c r="F70" s="17"/>
      <c r="G70" s="9">
        <f>G15+G41+G54+G63</f>
        <v>73460017</v>
      </c>
      <c r="H70" s="9">
        <f aca="true" t="shared" si="11" ref="H70:R70">H15+H41+H54+H63</f>
        <v>72010017</v>
      </c>
      <c r="I70" s="9">
        <f t="shared" si="11"/>
        <v>47314723</v>
      </c>
      <c r="J70" s="9">
        <f t="shared" si="11"/>
        <v>5409020</v>
      </c>
      <c r="K70" s="9">
        <f t="shared" si="11"/>
        <v>1320000</v>
      </c>
      <c r="L70" s="9">
        <f t="shared" si="11"/>
        <v>9711617</v>
      </c>
      <c r="M70" s="9">
        <f t="shared" si="11"/>
        <v>4056029</v>
      </c>
      <c r="N70" s="9">
        <f t="shared" si="11"/>
        <v>1544358</v>
      </c>
      <c r="O70" s="9">
        <f t="shared" si="11"/>
        <v>42050</v>
      </c>
      <c r="P70" s="9">
        <f t="shared" si="11"/>
        <v>0</v>
      </c>
      <c r="Q70" s="9">
        <f t="shared" si="11"/>
        <v>8118259</v>
      </c>
      <c r="R70" s="9">
        <f t="shared" si="11"/>
        <v>83171634</v>
      </c>
      <c r="S70" s="1"/>
    </row>
    <row r="71" spans="1:19" ht="15.75" customHeight="1">
      <c r="A71" s="1"/>
      <c r="B71" s="2"/>
      <c r="C71" s="2"/>
      <c r="D71" s="2"/>
      <c r="E71" s="3"/>
      <c r="F71" s="3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1"/>
    </row>
    <row r="72" spans="1:19" ht="15.75" customHeight="1">
      <c r="A72" s="1"/>
      <c r="B72" s="2"/>
      <c r="C72" s="2"/>
      <c r="D72" s="2"/>
      <c r="E72" s="3"/>
      <c r="F72" s="3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1"/>
    </row>
    <row r="73" spans="1:19" ht="15.75" customHeight="1">
      <c r="A73" s="1"/>
      <c r="B73" s="1"/>
      <c r="C73" s="1"/>
      <c r="D73" s="18" t="s">
        <v>148</v>
      </c>
      <c r="E73" s="18"/>
      <c r="F73" s="18"/>
      <c r="G73" s="18"/>
      <c r="H73" s="18"/>
      <c r="I73" s="18"/>
      <c r="J73" s="1"/>
      <c r="K73" s="19" t="s">
        <v>149</v>
      </c>
      <c r="L73" s="19"/>
      <c r="M73" s="19"/>
      <c r="N73" s="19"/>
      <c r="O73" s="19"/>
      <c r="P73" s="19"/>
      <c r="Q73" s="1"/>
      <c r="R73" s="1"/>
      <c r="S73" s="1"/>
    </row>
  </sheetData>
  <sheetProtection/>
  <mergeCells count="83">
    <mergeCell ref="E68:F68"/>
    <mergeCell ref="N2:R2"/>
    <mergeCell ref="N3:R3"/>
    <mergeCell ref="N4:R4"/>
    <mergeCell ref="N5:R5"/>
    <mergeCell ref="B6:R6"/>
    <mergeCell ref="B7:R7"/>
    <mergeCell ref="B8:E8"/>
    <mergeCell ref="B9:E9"/>
    <mergeCell ref="B11:B13"/>
    <mergeCell ref="C11:C13"/>
    <mergeCell ref="D11:D13"/>
    <mergeCell ref="E11:F13"/>
    <mergeCell ref="G11:K11"/>
    <mergeCell ref="L11:Q11"/>
    <mergeCell ref="R11:R13"/>
    <mergeCell ref="G12:G13"/>
    <mergeCell ref="H12:H13"/>
    <mergeCell ref="I12:J12"/>
    <mergeCell ref="K12:K13"/>
    <mergeCell ref="L12:L13"/>
    <mergeCell ref="M12:M13"/>
    <mergeCell ref="N12:N13"/>
    <mergeCell ref="O12:P12"/>
    <mergeCell ref="Q12:Q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4:F24"/>
    <mergeCell ref="E23:F23"/>
    <mergeCell ref="E25:F25"/>
    <mergeCell ref="E26:F26"/>
    <mergeCell ref="E28:F28"/>
    <mergeCell ref="E31:F31"/>
    <mergeCell ref="E29:F29"/>
    <mergeCell ref="E41:F41"/>
    <mergeCell ref="E27:F27"/>
    <mergeCell ref="E30:F30"/>
    <mergeCell ref="E32:F32"/>
    <mergeCell ref="E33:F33"/>
    <mergeCell ref="E34:F34"/>
    <mergeCell ref="E38:F38"/>
    <mergeCell ref="E40:F40"/>
    <mergeCell ref="E36:F36"/>
    <mergeCell ref="E37:F37"/>
    <mergeCell ref="E49:F49"/>
    <mergeCell ref="E42:F42"/>
    <mergeCell ref="E43:F43"/>
    <mergeCell ref="E39:F39"/>
    <mergeCell ref="E65:F65"/>
    <mergeCell ref="E58:F58"/>
    <mergeCell ref="E44:F44"/>
    <mergeCell ref="E45:F45"/>
    <mergeCell ref="E46:F46"/>
    <mergeCell ref="E48:F48"/>
    <mergeCell ref="E47:F47"/>
    <mergeCell ref="E57:F57"/>
    <mergeCell ref="D73:I73"/>
    <mergeCell ref="K73:P73"/>
    <mergeCell ref="E59:F59"/>
    <mergeCell ref="E60:F60"/>
    <mergeCell ref="E61:F61"/>
    <mergeCell ref="E70:F70"/>
    <mergeCell ref="E63:F63"/>
    <mergeCell ref="E62:F62"/>
    <mergeCell ref="E64:F64"/>
    <mergeCell ref="E69:F69"/>
    <mergeCell ref="E35:F35"/>
    <mergeCell ref="E66:F66"/>
    <mergeCell ref="E50:F50"/>
    <mergeCell ref="E51:F51"/>
    <mergeCell ref="E67:F67"/>
    <mergeCell ref="E55:F55"/>
    <mergeCell ref="E52:F52"/>
    <mergeCell ref="E53:F53"/>
    <mergeCell ref="E54:F54"/>
    <mergeCell ref="E56:F56"/>
  </mergeCells>
  <printOptions/>
  <pageMargins left="0.2777777777777778" right="0.2" top="0.2" bottom="0.2" header="0.28" footer="0.28"/>
  <pageSetup horizontalDpi="300" verticalDpi="300" orientation="landscape" pageOrder="overThenDown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2021-07-28T05:46:06Z</cp:lastPrinted>
  <dcterms:created xsi:type="dcterms:W3CDTF">2021-01-16T07:50:30Z</dcterms:created>
  <dcterms:modified xsi:type="dcterms:W3CDTF">2021-08-26T10:15:43Z</dcterms:modified>
  <cp:category/>
  <cp:version/>
  <cp:contentType/>
  <cp:contentStatus/>
</cp:coreProperties>
</file>