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820" activeTab="0"/>
  </bookViews>
  <sheets>
    <sheet name="Доходи" sheetId="1" r:id="rId1"/>
  </sheets>
  <definedNames>
    <definedName name="_xlnm.Print_Titles" localSheetId="0">'Доходи'!$10:$10</definedName>
    <definedName name="_xlnm.Print_Area" localSheetId="0">'Доходи'!$A$1:$K$84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<sst xmlns="http://schemas.openxmlformats.org/spreadsheetml/2006/main" count="44" uniqueCount="42">
  <si>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 Доходи місцевих бюджетів    </t>
  </si>
  <si>
    <t>Податкові надходження</t>
  </si>
  <si>
    <t>Неподаткові надходження</t>
  </si>
  <si>
    <t>Державне мито</t>
  </si>
  <si>
    <t>Код бюджетної класифікації</t>
  </si>
  <si>
    <t>Затверджено місцевими радами на 2004 рік .</t>
  </si>
  <si>
    <t>Виконано за звітний період     (2004р.)</t>
  </si>
  <si>
    <t>Надходженння від орендної плати за користування цілісним майцновим комплексом та іншим майном, що перебуває в комунальній власності</t>
  </si>
  <si>
    <t>Єдиний податок</t>
  </si>
  <si>
    <t xml:space="preserve">Офіційні трансферти </t>
  </si>
  <si>
    <t xml:space="preserve">ВСЬОГО  ДОХОДІВ </t>
  </si>
  <si>
    <t>Внутрішні податки на товари</t>
  </si>
  <si>
    <t>Акцизний податок з реалізації субєктами господарювання розд.торг</t>
  </si>
  <si>
    <t xml:space="preserve">Місцеві податки </t>
  </si>
  <si>
    <t>Податок на майно</t>
  </si>
  <si>
    <t>Податок на нерухоме майно відмінне від земельної ділянки ю/о</t>
  </si>
  <si>
    <t>Податок на нерухоме майно відмінне від земельної ділянки ф/о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</si>
  <si>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</si>
  <si>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</si>
  <si>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</si>
  <si>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</si>
  <si>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фізичних осіб</t>
  </si>
  <si>
    <t>Єдиний податок з сільськогосподарських товаровиробників</t>
  </si>
  <si>
    <t>Інші податки та збори</t>
  </si>
  <si>
    <t>Екологічний податок</t>
  </si>
  <si>
    <t>Надходження від викидів забруднюючих речовин</t>
  </si>
  <si>
    <t>Інші субвенції</t>
  </si>
  <si>
    <t xml:space="preserve">Всього доходів без трансфертів </t>
  </si>
  <si>
    <t>Інші надходження</t>
  </si>
  <si>
    <t>грн</t>
  </si>
  <si>
    <t>Плата за надання інших адміністративних послуг</t>
  </si>
  <si>
    <t>Аналіз виконання доходної частини  по Борщівській сільській раді</t>
  </si>
  <si>
    <t>Транспортний податок з юридичних осіб</t>
  </si>
  <si>
    <t>Адміністративні штрафи та інші санкції</t>
  </si>
  <si>
    <t>Єдиний податок з юридичних осіб</t>
  </si>
  <si>
    <t>Затверджено місцевими радами  на  2020 р.</t>
  </si>
  <si>
    <t>Затверджено місцевими радами з урах.змін на звітн. період     (2020р.)</t>
  </si>
  <si>
    <t>Виконано за звітний період     (2020р.)</t>
  </si>
  <si>
    <t>% виконання до затвердж на 2020р.</t>
  </si>
  <si>
    <t>% виконання до затвердж на звітний період з урах.змін 2020р.</t>
  </si>
  <si>
    <t>за  січень- грудень 2020 року.</t>
  </si>
  <si>
    <t>Додаток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VI сесії VIII скликання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___лютого 2021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</si>
</sst>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"/>
    <numFmt numFmtId="198" formatCode="000000"/>
    <numFmt numFmtId="199" formatCode="#,##0.0\ &quot;грн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&quot;р.&quot;"/>
  </numFmts>
  <fonts count="46">
    <font>
      <sz val="12"/>
      <name val="Arial CYR"/>
      <family val="0"/>
    </font>
    <font>
      <sz val="11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b/>
      <sz val="14"/>
      <color indexed="9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i/>
      <sz val="18"/>
      <name val="Arial Cyr"/>
      <family val="2"/>
    </font>
    <font>
      <b/>
      <sz val="18"/>
      <color indexed="8"/>
      <name val="Arial Cyr"/>
      <family val="2"/>
    </font>
    <font>
      <sz val="18"/>
      <color indexed="10"/>
      <name val="Arial Cyr"/>
      <family val="2"/>
    </font>
    <font>
      <b/>
      <i/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00" fontId="4" fillId="33" borderId="0" xfId="57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Continuous" vertical="center" wrapText="1"/>
      <protection locked="0"/>
    </xf>
    <xf numFmtId="0" fontId="8" fillId="0" borderId="11" xfId="0" applyFont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0" fontId="5" fillId="0" borderId="12" xfId="52" applyFont="1" applyBorder="1" applyAlignment="1" applyProtection="1">
      <alignment horizontal="center" vertical="center" wrapText="1"/>
      <protection locked="0"/>
    </xf>
    <xf numFmtId="196" fontId="5" fillId="34" borderId="12" xfId="52" applyNumberFormat="1" applyFont="1" applyFill="1" applyBorder="1" applyAlignment="1" applyProtection="1">
      <alignment horizontal="center" vertical="center" wrapText="1"/>
      <protection/>
    </xf>
    <xf numFmtId="196" fontId="5" fillId="33" borderId="12" xfId="52" applyNumberFormat="1" applyFont="1" applyFill="1" applyBorder="1" applyAlignment="1" applyProtection="1">
      <alignment horizontal="center" wrapText="1"/>
      <protection/>
    </xf>
    <xf numFmtId="200" fontId="5" fillId="34" borderId="12" xfId="57" applyNumberFormat="1" applyFont="1" applyFill="1" applyBorder="1" applyAlignment="1" applyProtection="1">
      <alignment horizontal="center" wrapText="1"/>
      <protection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0" fontId="6" fillId="0" borderId="12" xfId="52" applyFont="1" applyBorder="1" applyAlignment="1" applyProtection="1">
      <alignment vertical="center" wrapText="1"/>
      <protection locked="0"/>
    </xf>
    <xf numFmtId="196" fontId="5" fillId="0" borderId="12" xfId="0" applyNumberFormat="1" applyFont="1" applyFill="1" applyBorder="1" applyAlignment="1" applyProtection="1">
      <alignment/>
      <protection locked="0"/>
    </xf>
    <xf numFmtId="196" fontId="6" fillId="33" borderId="12" xfId="0" applyNumberFormat="1" applyFont="1" applyFill="1" applyBorder="1" applyAlignment="1" applyProtection="1">
      <alignment horizontal="center"/>
      <protection locked="0"/>
    </xf>
    <xf numFmtId="196" fontId="5" fillId="33" borderId="12" xfId="0" applyNumberFormat="1" applyFont="1" applyFill="1" applyBorder="1" applyAlignment="1" applyProtection="1">
      <alignment horizontal="center"/>
      <protection locked="0"/>
    </xf>
    <xf numFmtId="0" fontId="6" fillId="0" borderId="12" xfId="52" applyFont="1" applyBorder="1" applyAlignment="1" applyProtection="1">
      <alignment horizontal="left" vertical="center" wrapText="1"/>
      <protection locked="0"/>
    </xf>
    <xf numFmtId="196" fontId="5" fillId="34" borderId="12" xfId="0" applyNumberFormat="1" applyFont="1" applyFill="1" applyBorder="1" applyAlignment="1" applyProtection="1">
      <alignment/>
      <protection/>
    </xf>
    <xf numFmtId="196" fontId="6" fillId="33" borderId="12" xfId="0" applyNumberFormat="1" applyFont="1" applyFill="1" applyBorder="1" applyAlignment="1" applyProtection="1">
      <alignment horizontal="center"/>
      <protection/>
    </xf>
    <xf numFmtId="196" fontId="6" fillId="0" borderId="12" xfId="0" applyNumberFormat="1" applyFont="1" applyBorder="1" applyAlignment="1" applyProtection="1">
      <alignment/>
      <protection locked="0"/>
    </xf>
    <xf numFmtId="4" fontId="6" fillId="33" borderId="12" xfId="0" applyNumberFormat="1" applyFont="1" applyFill="1" applyBorder="1" applyAlignment="1" applyProtection="1">
      <alignment horizontal="center"/>
      <protection locked="0"/>
    </xf>
    <xf numFmtId="0" fontId="7" fillId="0" borderId="12" xfId="52" applyFont="1" applyBorder="1" applyAlignment="1" applyProtection="1">
      <alignment vertical="center" wrapText="1"/>
      <protection locked="0"/>
    </xf>
    <xf numFmtId="196" fontId="9" fillId="0" borderId="12" xfId="0" applyNumberFormat="1" applyFont="1" applyFill="1" applyBorder="1" applyAlignment="1" applyProtection="1">
      <alignment/>
      <protection locked="0"/>
    </xf>
    <xf numFmtId="0" fontId="10" fillId="0" borderId="12" xfId="52" applyFont="1" applyBorder="1" applyAlignment="1" applyProtection="1">
      <alignment vertical="center" wrapText="1"/>
      <protection locked="0"/>
    </xf>
    <xf numFmtId="196" fontId="5" fillId="0" borderId="12" xfId="0" applyNumberFormat="1" applyFont="1" applyBorder="1" applyAlignment="1" applyProtection="1">
      <alignment/>
      <protection locked="0"/>
    </xf>
    <xf numFmtId="196" fontId="6" fillId="0" borderId="12" xfId="0" applyNumberFormat="1" applyFont="1" applyFill="1" applyBorder="1" applyAlignment="1" applyProtection="1">
      <alignment/>
      <protection locked="0"/>
    </xf>
    <xf numFmtId="196" fontId="5" fillId="34" borderId="12" xfId="52" applyNumberFormat="1" applyFont="1" applyFill="1" applyBorder="1" applyAlignment="1" applyProtection="1">
      <alignment vertical="center" wrapText="1"/>
      <protection/>
    </xf>
    <xf numFmtId="197" fontId="6" fillId="33" borderId="12" xfId="52" applyNumberFormat="1" applyFont="1" applyFill="1" applyBorder="1" applyAlignment="1" applyProtection="1">
      <alignment horizontal="center" wrapText="1"/>
      <protection locked="0"/>
    </xf>
    <xf numFmtId="196" fontId="5" fillId="33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 locked="0"/>
    </xf>
    <xf numFmtId="197" fontId="6" fillId="33" borderId="12" xfId="0" applyNumberFormat="1" applyFont="1" applyFill="1" applyBorder="1" applyAlignment="1" applyProtection="1">
      <alignment horizontal="center"/>
      <protection locked="0"/>
    </xf>
    <xf numFmtId="0" fontId="6" fillId="34" borderId="12" xfId="52" applyFont="1" applyFill="1" applyBorder="1" applyAlignment="1" applyProtection="1">
      <alignment horizontal="center"/>
      <protection locked="0"/>
    </xf>
    <xf numFmtId="196" fontId="10" fillId="34" borderId="12" xfId="52" applyNumberFormat="1" applyFont="1" applyFill="1" applyBorder="1" applyAlignment="1" applyProtection="1">
      <alignment horizontal="center" vertical="center" wrapText="1"/>
      <protection/>
    </xf>
    <xf numFmtId="196" fontId="10" fillId="33" borderId="12" xfId="52" applyNumberFormat="1" applyFont="1" applyFill="1" applyBorder="1" applyAlignment="1" applyProtection="1">
      <alignment horizontal="center" wrapText="1"/>
      <protection/>
    </xf>
    <xf numFmtId="0" fontId="6" fillId="34" borderId="12" xfId="52" applyFont="1" applyFill="1" applyBorder="1" applyProtection="1">
      <alignment/>
      <protection locked="0"/>
    </xf>
    <xf numFmtId="0" fontId="10" fillId="34" borderId="12" xfId="52" applyFont="1" applyFill="1" applyBorder="1" applyAlignment="1" applyProtection="1">
      <alignment horizontal="center"/>
      <protection locked="0"/>
    </xf>
    <xf numFmtId="200" fontId="5" fillId="34" borderId="13" xfId="57" applyNumberFormat="1" applyFont="1" applyFill="1" applyBorder="1" applyAlignment="1" applyProtection="1">
      <alignment horizontal="center" wrapText="1"/>
      <protection/>
    </xf>
    <xf numFmtId="0" fontId="7" fillId="0" borderId="12" xfId="52" applyFont="1" applyBorder="1" applyAlignment="1" applyProtection="1">
      <alignment vertical="center" wrapText="1"/>
      <protection locked="0"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196" fontId="6" fillId="34" borderId="12" xfId="52" applyNumberFormat="1" applyFont="1" applyFill="1" applyBorder="1" applyAlignment="1" applyProtection="1">
      <alignment vertical="center" wrapText="1"/>
      <protection/>
    </xf>
    <xf numFmtId="196" fontId="6" fillId="33" borderId="12" xfId="52" applyNumberFormat="1" applyFont="1" applyFill="1" applyBorder="1" applyAlignment="1" applyProtection="1">
      <alignment horizontal="center" wrapText="1"/>
      <protection/>
    </xf>
    <xf numFmtId="0" fontId="6" fillId="0" borderId="12" xfId="52" applyFont="1" applyBorder="1" applyAlignment="1" applyProtection="1">
      <alignment horizontal="left" vertical="center" wrapText="1"/>
      <protection locked="0"/>
    </xf>
    <xf numFmtId="196" fontId="5" fillId="33" borderId="12" xfId="0" applyNumberFormat="1" applyFont="1" applyFill="1" applyBorder="1" applyAlignment="1" applyProtection="1">
      <alignment horizontal="center"/>
      <protection locked="0"/>
    </xf>
    <xf numFmtId="196" fontId="6" fillId="33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53" applyFont="1" applyAlignment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аніліз звед. 2. 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Zeros="0" tabSelected="1" view="pageBreakPreview" zoomScale="50" zoomScaleNormal="75" zoomScaleSheetLayoutView="50" zoomScalePageLayoutView="0" workbookViewId="0" topLeftCell="A35">
      <selection activeCell="D1" sqref="D1:I3"/>
    </sheetView>
  </sheetViews>
  <sheetFormatPr defaultColWidth="8.796875" defaultRowHeight="15"/>
  <cols>
    <col min="1" max="1" width="15.59765625" style="1" customWidth="1"/>
    <col min="2" max="2" width="90.796875" style="1" customWidth="1"/>
    <col min="3" max="3" width="14.296875" style="1" hidden="1" customWidth="1"/>
    <col min="4" max="4" width="17.796875" style="1" customWidth="1"/>
    <col min="5" max="5" width="8.69921875" style="1" hidden="1" customWidth="1"/>
    <col min="6" max="6" width="17.796875" style="1" customWidth="1"/>
    <col min="7" max="7" width="16.8984375" style="1" customWidth="1"/>
    <col min="8" max="8" width="15.296875" style="1" customWidth="1"/>
    <col min="9" max="9" width="14.09765625" style="1" customWidth="1"/>
    <col min="10" max="10" width="14" style="1" customWidth="1"/>
    <col min="11" max="11" width="12.796875" style="0" customWidth="1"/>
    <col min="12" max="12" width="14.09765625" style="0" customWidth="1"/>
  </cols>
  <sheetData>
    <row r="1" spans="1:10" ht="32.25" customHeight="1">
      <c r="A1" s="2"/>
      <c r="B1" s="2"/>
      <c r="C1" s="2"/>
      <c r="D1" s="51" t="s">
        <v>41</v>
      </c>
      <c r="E1" s="51"/>
      <c r="F1" s="51"/>
      <c r="G1" s="51"/>
      <c r="H1" s="51"/>
      <c r="I1" s="51"/>
      <c r="J1" s="3"/>
    </row>
    <row r="2" spans="1:10" ht="32.25" customHeight="1">
      <c r="A2" s="2"/>
      <c r="B2" s="2"/>
      <c r="C2" s="2"/>
      <c r="D2" s="51"/>
      <c r="E2" s="51"/>
      <c r="F2" s="51"/>
      <c r="G2" s="51"/>
      <c r="H2" s="51"/>
      <c r="I2" s="51"/>
      <c r="J2" s="3"/>
    </row>
    <row r="3" spans="1:10" ht="32.25" customHeight="1">
      <c r="A3" s="2"/>
      <c r="B3" s="2"/>
      <c r="C3" s="2"/>
      <c r="D3" s="51"/>
      <c r="E3" s="51"/>
      <c r="F3" s="51"/>
      <c r="G3" s="51"/>
      <c r="H3" s="51"/>
      <c r="I3" s="51"/>
      <c r="J3" s="3"/>
    </row>
    <row r="4" spans="1:10" ht="32.25" customHeight="1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32.25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34.5" customHeight="1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34.5" customHeight="1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30" customHeight="1" thickBot="1">
      <c r="A8" s="5"/>
      <c r="B8" s="5"/>
      <c r="C8" s="5"/>
      <c r="D8" s="5"/>
      <c r="E8" s="6"/>
      <c r="F8" s="6"/>
      <c r="G8" s="6"/>
      <c r="H8" s="6"/>
      <c r="I8" s="6" t="s">
        <v>29</v>
      </c>
      <c r="J8" s="6"/>
    </row>
    <row r="9" spans="1:10" ht="34.5" customHeight="1" hidden="1" thickBot="1">
      <c r="A9" s="5"/>
      <c r="B9" s="5"/>
      <c r="C9" s="5"/>
      <c r="D9" s="5"/>
      <c r="E9" s="6"/>
      <c r="F9" s="6"/>
      <c r="G9" s="6"/>
      <c r="H9" s="6"/>
      <c r="I9" s="6"/>
      <c r="J9" s="6"/>
    </row>
    <row r="10" spans="1:10" ht="195" customHeight="1">
      <c r="A10" s="7" t="s">
        <v>4</v>
      </c>
      <c r="B10" s="8" t="s">
        <v>0</v>
      </c>
      <c r="C10" s="9" t="s">
        <v>5</v>
      </c>
      <c r="D10" s="9" t="s">
        <v>35</v>
      </c>
      <c r="E10" s="9" t="s">
        <v>6</v>
      </c>
      <c r="F10" s="9" t="s">
        <v>36</v>
      </c>
      <c r="G10" s="9" t="s">
        <v>37</v>
      </c>
      <c r="H10" s="9" t="s">
        <v>38</v>
      </c>
      <c r="I10" s="9" t="s">
        <v>39</v>
      </c>
      <c r="J10" s="10"/>
    </row>
    <row r="11" spans="1:10" ht="34.5" customHeight="1">
      <c r="A11" s="11">
        <v>10000000</v>
      </c>
      <c r="B11" s="12" t="s">
        <v>1</v>
      </c>
      <c r="C11" s="13" t="e">
        <f>+C12+C13+C16+C22+C23+C26+C29+C30+#REF!+#REF!+#REF!+#REF!+C27+C28</f>
        <v>#REF!</v>
      </c>
      <c r="D11" s="14">
        <f>D14+D12</f>
        <v>1119700</v>
      </c>
      <c r="E11" s="14">
        <f>E14+E12</f>
        <v>0</v>
      </c>
      <c r="F11" s="14">
        <f>F14+F12</f>
        <v>1119912</v>
      </c>
      <c r="G11" s="14">
        <f>G14+G12</f>
        <v>1152691</v>
      </c>
      <c r="H11" s="15">
        <f>G11/D11</f>
        <v>1.0294641421809414</v>
      </c>
      <c r="I11" s="15">
        <f>G11/F11</f>
        <v>1.029269264013601</v>
      </c>
      <c r="J11" s="10"/>
    </row>
    <row r="12" spans="1:10" ht="34.5" customHeight="1">
      <c r="A12" s="16">
        <v>14000000</v>
      </c>
      <c r="B12" s="17" t="s">
        <v>11</v>
      </c>
      <c r="C12" s="18">
        <v>773.1</v>
      </c>
      <c r="D12" s="19">
        <f>D13</f>
        <v>0</v>
      </c>
      <c r="E12" s="19">
        <f>E13</f>
        <v>0</v>
      </c>
      <c r="F12" s="19">
        <f>F13</f>
        <v>0</v>
      </c>
      <c r="G12" s="19">
        <f>G13</f>
        <v>0</v>
      </c>
      <c r="H12" s="15" t="e">
        <f>G12/D12</f>
        <v>#DIV/0!</v>
      </c>
      <c r="I12" s="15" t="e">
        <f>G12/F12</f>
        <v>#DIV/0!</v>
      </c>
      <c r="J12" s="10"/>
    </row>
    <row r="13" spans="1:10" ht="42" customHeight="1">
      <c r="A13" s="16">
        <v>14040000</v>
      </c>
      <c r="B13" s="17" t="s">
        <v>12</v>
      </c>
      <c r="C13" s="18"/>
      <c r="D13" s="19"/>
      <c r="E13" s="20"/>
      <c r="F13" s="19"/>
      <c r="G13" s="19"/>
      <c r="H13" s="15" t="e">
        <f>G13/D13</f>
        <v>#DIV/0!</v>
      </c>
      <c r="I13" s="15" t="e">
        <f>G13/F13</f>
        <v>#DIV/0!</v>
      </c>
      <c r="J13" s="10"/>
    </row>
    <row r="14" spans="1:10" ht="34.5" customHeight="1">
      <c r="A14" s="16">
        <v>18000000</v>
      </c>
      <c r="B14" s="17" t="s">
        <v>13</v>
      </c>
      <c r="C14" s="18"/>
      <c r="D14" s="19">
        <f>D15+D24</f>
        <v>1119700</v>
      </c>
      <c r="E14" s="19">
        <f>E15+E24</f>
        <v>0</v>
      </c>
      <c r="F14" s="19">
        <f>F15+F24</f>
        <v>1119912</v>
      </c>
      <c r="G14" s="19">
        <f>G15+G24</f>
        <v>1152691</v>
      </c>
      <c r="H14" s="15">
        <f>G14/D14</f>
        <v>1.0294641421809414</v>
      </c>
      <c r="I14" s="15">
        <f>G14/F14</f>
        <v>1.029269264013601</v>
      </c>
      <c r="J14" s="10"/>
    </row>
    <row r="15" spans="1:10" ht="34.5" customHeight="1">
      <c r="A15" s="16">
        <v>180100000</v>
      </c>
      <c r="B15" s="17" t="s">
        <v>14</v>
      </c>
      <c r="C15" s="18"/>
      <c r="D15" s="19">
        <f>SUM(D16:D23)</f>
        <v>367500</v>
      </c>
      <c r="E15" s="19">
        <f>SUM(E16:E23)</f>
        <v>0</v>
      </c>
      <c r="F15" s="19">
        <f>SUM(F16:F23)</f>
        <v>390312</v>
      </c>
      <c r="G15" s="19">
        <f>SUM(G16:G23)</f>
        <v>392971</v>
      </c>
      <c r="H15" s="15">
        <f>G15/D15</f>
        <v>1.069308843537415</v>
      </c>
      <c r="I15" s="15">
        <f>G15/F15</f>
        <v>1.0068124987189735</v>
      </c>
      <c r="J15" s="10"/>
    </row>
    <row r="16" spans="1:10" ht="34.5" customHeight="1">
      <c r="A16" s="16">
        <v>18010100</v>
      </c>
      <c r="B16" s="21" t="s">
        <v>15</v>
      </c>
      <c r="C16" s="22">
        <f>SUM(C17:C21)</f>
        <v>320.9</v>
      </c>
      <c r="D16" s="23"/>
      <c r="E16" s="23">
        <f>SUM(E17:E21)</f>
        <v>0</v>
      </c>
      <c r="F16" s="23"/>
      <c r="G16" s="23"/>
      <c r="H16" s="15"/>
      <c r="I16" s="15"/>
      <c r="J16" s="10"/>
    </row>
    <row r="17" spans="1:10" ht="34.5" customHeight="1">
      <c r="A17" s="16">
        <v>18010200</v>
      </c>
      <c r="B17" s="17" t="s">
        <v>16</v>
      </c>
      <c r="C17" s="24">
        <v>36.5</v>
      </c>
      <c r="D17" s="19">
        <v>1000</v>
      </c>
      <c r="E17" s="19"/>
      <c r="F17" s="19">
        <v>1000</v>
      </c>
      <c r="G17" s="25">
        <v>605</v>
      </c>
      <c r="H17" s="15">
        <f aca="true" t="shared" si="0" ref="H17:H39">G17/D17</f>
        <v>0.605</v>
      </c>
      <c r="I17" s="15">
        <f>G17/F17</f>
        <v>0.605</v>
      </c>
      <c r="J17" s="10"/>
    </row>
    <row r="18" spans="1:10" ht="34.5" customHeight="1">
      <c r="A18" s="16">
        <v>18010400</v>
      </c>
      <c r="B18" s="17" t="s">
        <v>15</v>
      </c>
      <c r="C18" s="24"/>
      <c r="D18" s="19">
        <v>2500</v>
      </c>
      <c r="E18" s="19"/>
      <c r="F18" s="19">
        <v>3412</v>
      </c>
      <c r="G18" s="19">
        <v>3655</v>
      </c>
      <c r="H18" s="15">
        <f t="shared" si="0"/>
        <v>1.462</v>
      </c>
      <c r="I18" s="15">
        <f>G18/F18</f>
        <v>1.071219226260258</v>
      </c>
      <c r="J18" s="10"/>
    </row>
    <row r="19" spans="1:10" ht="34.5" customHeight="1">
      <c r="A19" s="16">
        <v>18011100</v>
      </c>
      <c r="B19" s="17" t="s">
        <v>32</v>
      </c>
      <c r="C19" s="24"/>
      <c r="D19" s="19"/>
      <c r="E19" s="19"/>
      <c r="F19" s="19"/>
      <c r="G19" s="19"/>
      <c r="H19" s="15"/>
      <c r="I19" s="15"/>
      <c r="J19" s="10"/>
    </row>
    <row r="20" spans="1:10" ht="34.5" customHeight="1">
      <c r="A20" s="16">
        <v>18010500</v>
      </c>
      <c r="B20" s="17" t="s">
        <v>17</v>
      </c>
      <c r="C20" s="24"/>
      <c r="D20" s="19">
        <v>2000</v>
      </c>
      <c r="E20" s="19"/>
      <c r="F20" s="19">
        <v>14200</v>
      </c>
      <c r="G20" s="19">
        <v>14210</v>
      </c>
      <c r="H20" s="15">
        <f t="shared" si="0"/>
        <v>7.105</v>
      </c>
      <c r="I20" s="15">
        <f>G20/F20</f>
        <v>1.0007042253521128</v>
      </c>
      <c r="J20" s="10"/>
    </row>
    <row r="21" spans="1:10" ht="34.5" customHeight="1">
      <c r="A21" s="16">
        <v>18010600</v>
      </c>
      <c r="B21" s="17" t="s">
        <v>18</v>
      </c>
      <c r="C21" s="24">
        <v>284.4</v>
      </c>
      <c r="D21" s="19">
        <v>205000</v>
      </c>
      <c r="E21" s="19"/>
      <c r="F21" s="19">
        <v>205000</v>
      </c>
      <c r="G21" s="19">
        <v>207083</v>
      </c>
      <c r="H21" s="15">
        <f t="shared" si="0"/>
        <v>1.010160975609756</v>
      </c>
      <c r="I21" s="15">
        <f>G21/F21</f>
        <v>1.010160975609756</v>
      </c>
      <c r="J21" s="10"/>
    </row>
    <row r="22" spans="1:10" ht="34.5" customHeight="1">
      <c r="A22" s="16">
        <v>18010700</v>
      </c>
      <c r="B22" s="26" t="s">
        <v>19</v>
      </c>
      <c r="C22" s="18"/>
      <c r="D22" s="19">
        <v>67000</v>
      </c>
      <c r="E22" s="19"/>
      <c r="F22" s="19">
        <v>77000</v>
      </c>
      <c r="G22" s="19">
        <v>77619</v>
      </c>
      <c r="H22" s="15">
        <f t="shared" si="0"/>
        <v>1.158492537313433</v>
      </c>
      <c r="I22" s="15">
        <f>G22/F22</f>
        <v>1.008038961038961</v>
      </c>
      <c r="J22" s="10"/>
    </row>
    <row r="23" spans="1:10" ht="34.5" customHeight="1">
      <c r="A23" s="16">
        <v>18010900</v>
      </c>
      <c r="B23" s="26" t="s">
        <v>20</v>
      </c>
      <c r="C23" s="24"/>
      <c r="D23" s="19">
        <v>90000</v>
      </c>
      <c r="E23" s="20"/>
      <c r="F23" s="19">
        <v>89700</v>
      </c>
      <c r="G23" s="19">
        <v>89799</v>
      </c>
      <c r="H23" s="15">
        <f t="shared" si="0"/>
        <v>0.9977666666666667</v>
      </c>
      <c r="I23" s="15">
        <f>G23/F23</f>
        <v>1.0011036789297658</v>
      </c>
      <c r="J23" s="10"/>
    </row>
    <row r="24" spans="1:10" ht="34.5" customHeight="1">
      <c r="A24" s="16">
        <v>180500000</v>
      </c>
      <c r="B24" s="26" t="s">
        <v>8</v>
      </c>
      <c r="C24" s="24"/>
      <c r="D24" s="47">
        <f>D26+D27+D25</f>
        <v>752200</v>
      </c>
      <c r="E24" s="19">
        <f>E26+E27</f>
        <v>0</v>
      </c>
      <c r="F24" s="47">
        <f>F26+F27+F25</f>
        <v>729600</v>
      </c>
      <c r="G24" s="47">
        <f>SUM(G25:G27)</f>
        <v>759720</v>
      </c>
      <c r="H24" s="15">
        <f t="shared" si="0"/>
        <v>1.0099973411326775</v>
      </c>
      <c r="I24" s="15">
        <f>G24/F24</f>
        <v>1.0412828947368422</v>
      </c>
      <c r="J24" s="10"/>
    </row>
    <row r="25" spans="1:10" ht="34.5" customHeight="1">
      <c r="A25" s="16">
        <v>18050300</v>
      </c>
      <c r="B25" s="26" t="s">
        <v>34</v>
      </c>
      <c r="C25" s="24"/>
      <c r="D25" s="48">
        <v>21500</v>
      </c>
      <c r="E25" s="19"/>
      <c r="F25" s="48">
        <v>17200</v>
      </c>
      <c r="G25" s="48">
        <v>30551</v>
      </c>
      <c r="H25" s="15">
        <f t="shared" si="0"/>
        <v>1.4209767441860466</v>
      </c>
      <c r="I25" s="15">
        <f aca="true" t="shared" si="1" ref="I25:I34">G25/F25</f>
        <v>1.7762209302325582</v>
      </c>
      <c r="J25" s="10"/>
    </row>
    <row r="26" spans="1:10" ht="34.5" customHeight="1">
      <c r="A26" s="16">
        <v>18050400</v>
      </c>
      <c r="B26" s="26" t="s">
        <v>21</v>
      </c>
      <c r="C26" s="27">
        <v>3</v>
      </c>
      <c r="D26" s="19">
        <v>8500</v>
      </c>
      <c r="E26" s="19"/>
      <c r="F26" s="19">
        <v>10200</v>
      </c>
      <c r="G26" s="19">
        <v>11969</v>
      </c>
      <c r="H26" s="15">
        <f t="shared" si="0"/>
        <v>1.4081176470588235</v>
      </c>
      <c r="I26" s="15">
        <f t="shared" si="1"/>
        <v>1.1734313725490195</v>
      </c>
      <c r="J26" s="10"/>
    </row>
    <row r="27" spans="1:10" ht="34.5" customHeight="1">
      <c r="A27" s="16">
        <v>18050500</v>
      </c>
      <c r="B27" s="42" t="s">
        <v>22</v>
      </c>
      <c r="C27" s="24"/>
      <c r="D27" s="19">
        <v>722200</v>
      </c>
      <c r="E27" s="20"/>
      <c r="F27" s="19">
        <v>702200</v>
      </c>
      <c r="G27" s="19">
        <v>717200</v>
      </c>
      <c r="H27" s="15">
        <f t="shared" si="0"/>
        <v>0.993076710052617</v>
      </c>
      <c r="I27" s="15">
        <f t="shared" si="1"/>
        <v>1.0213614354884648</v>
      </c>
      <c r="J27" s="10"/>
    </row>
    <row r="28" spans="1:10" ht="6" customHeight="1" hidden="1">
      <c r="A28" s="16">
        <v>19000000</v>
      </c>
      <c r="B28" s="28" t="s">
        <v>23</v>
      </c>
      <c r="C28" s="29"/>
      <c r="D28" s="20">
        <f>D29</f>
        <v>0</v>
      </c>
      <c r="E28" s="20"/>
      <c r="F28" s="20"/>
      <c r="G28" s="19">
        <f>G29</f>
        <v>0</v>
      </c>
      <c r="H28" s="15" t="e">
        <f t="shared" si="0"/>
        <v>#DIV/0!</v>
      </c>
      <c r="I28" s="15" t="e">
        <f t="shared" si="1"/>
        <v>#DIV/0!</v>
      </c>
      <c r="J28" s="10"/>
    </row>
    <row r="29" spans="1:10" ht="34.5" customHeight="1" hidden="1">
      <c r="A29" s="16">
        <v>19000000</v>
      </c>
      <c r="B29" s="28" t="s">
        <v>24</v>
      </c>
      <c r="C29" s="24"/>
      <c r="D29" s="19">
        <f>D30</f>
        <v>0</v>
      </c>
      <c r="E29" s="20"/>
      <c r="F29" s="20"/>
      <c r="G29" s="19">
        <f>G30</f>
        <v>0</v>
      </c>
      <c r="H29" s="15" t="e">
        <f t="shared" si="0"/>
        <v>#DIV/0!</v>
      </c>
      <c r="I29" s="15" t="e">
        <f t="shared" si="1"/>
        <v>#DIV/0!</v>
      </c>
      <c r="J29" s="10"/>
    </row>
    <row r="30" spans="1:10" ht="34.5" customHeight="1" hidden="1">
      <c r="A30" s="16">
        <v>19010100</v>
      </c>
      <c r="B30" s="26" t="s">
        <v>25</v>
      </c>
      <c r="C30" s="30">
        <v>17.5</v>
      </c>
      <c r="D30" s="19"/>
      <c r="E30" s="19">
        <v>3.5</v>
      </c>
      <c r="F30" s="19"/>
      <c r="G30" s="19"/>
      <c r="H30" s="15" t="e">
        <f t="shared" si="0"/>
        <v>#DIV/0!</v>
      </c>
      <c r="I30" s="15" t="e">
        <f t="shared" si="1"/>
        <v>#DIV/0!</v>
      </c>
      <c r="J30" s="10"/>
    </row>
    <row r="31" spans="1:10" ht="34.5" customHeight="1" hidden="1">
      <c r="A31" s="16">
        <v>24060300</v>
      </c>
      <c r="B31" s="26" t="s">
        <v>28</v>
      </c>
      <c r="C31" s="30"/>
      <c r="D31" s="19"/>
      <c r="E31" s="19"/>
      <c r="F31" s="19"/>
      <c r="G31" s="19"/>
      <c r="H31" s="15" t="e">
        <f t="shared" si="0"/>
        <v>#DIV/0!</v>
      </c>
      <c r="I31" s="15" t="e">
        <f t="shared" si="1"/>
        <v>#DIV/0!</v>
      </c>
      <c r="J31" s="10"/>
    </row>
    <row r="32" spans="1:10" ht="34.5" customHeight="1">
      <c r="A32" s="11">
        <v>20000000</v>
      </c>
      <c r="B32" s="12" t="s">
        <v>2</v>
      </c>
      <c r="C32" s="31" t="e">
        <f>#REF!+#REF!+#REF!+#REF!+#REF!</f>
        <v>#REF!</v>
      </c>
      <c r="D32" s="14">
        <f>SUM(D35:D36)+D34</f>
        <v>300</v>
      </c>
      <c r="E32" s="14">
        <f>SUM(E35:E36)</f>
        <v>0</v>
      </c>
      <c r="F32" s="14">
        <f>SUM(F35:F37)+F34</f>
        <v>88</v>
      </c>
      <c r="G32" s="14">
        <f>SUM(G35:G37)+G34+G33</f>
        <v>109</v>
      </c>
      <c r="H32" s="15">
        <f t="shared" si="0"/>
        <v>0.36333333333333334</v>
      </c>
      <c r="I32" s="15">
        <f t="shared" si="1"/>
        <v>1.2386363636363635</v>
      </c>
      <c r="J32" s="10"/>
    </row>
    <row r="33" spans="1:10" ht="34.5" customHeight="1">
      <c r="A33" s="43">
        <v>21081100</v>
      </c>
      <c r="B33" s="46" t="s">
        <v>33</v>
      </c>
      <c r="C33" s="31"/>
      <c r="D33" s="14"/>
      <c r="E33" s="14"/>
      <c r="F33" s="14"/>
      <c r="G33" s="45"/>
      <c r="H33" s="15"/>
      <c r="I33" s="15"/>
      <c r="J33" s="10"/>
    </row>
    <row r="34" spans="1:10" ht="48" customHeight="1">
      <c r="A34" s="43">
        <v>22012500</v>
      </c>
      <c r="B34" s="46" t="s">
        <v>30</v>
      </c>
      <c r="C34" s="44"/>
      <c r="D34" s="45">
        <v>200</v>
      </c>
      <c r="E34" s="45"/>
      <c r="F34" s="45">
        <v>20</v>
      </c>
      <c r="G34" s="45">
        <v>41</v>
      </c>
      <c r="H34" s="15">
        <f t="shared" si="0"/>
        <v>0.205</v>
      </c>
      <c r="I34" s="15">
        <f t="shared" si="1"/>
        <v>2.05</v>
      </c>
      <c r="J34" s="10"/>
    </row>
    <row r="35" spans="1:10" ht="45" customHeight="1">
      <c r="A35" s="16">
        <v>22080400</v>
      </c>
      <c r="B35" s="17" t="s">
        <v>7</v>
      </c>
      <c r="C35" s="24">
        <v>4.8</v>
      </c>
      <c r="D35" s="19"/>
      <c r="E35" s="19"/>
      <c r="F35" s="32"/>
      <c r="G35" s="19"/>
      <c r="H35" s="15" t="e">
        <f t="shared" si="0"/>
        <v>#DIV/0!</v>
      </c>
      <c r="I35" s="15" t="e">
        <f aca="true" t="shared" si="2" ref="I35:I42">G35/F35</f>
        <v>#DIV/0!</v>
      </c>
      <c r="J35" s="10"/>
    </row>
    <row r="36" spans="1:10" ht="34.5" customHeight="1">
      <c r="A36" s="16">
        <v>22090000</v>
      </c>
      <c r="B36" s="17" t="s">
        <v>3</v>
      </c>
      <c r="C36" s="24">
        <v>61</v>
      </c>
      <c r="D36" s="19">
        <v>100</v>
      </c>
      <c r="E36" s="19"/>
      <c r="F36" s="32">
        <v>68</v>
      </c>
      <c r="G36" s="19">
        <v>68</v>
      </c>
      <c r="H36" s="15">
        <f t="shared" si="0"/>
        <v>0.68</v>
      </c>
      <c r="I36" s="15">
        <f t="shared" si="2"/>
        <v>1</v>
      </c>
      <c r="J36" s="10"/>
    </row>
    <row r="37" spans="1:10" ht="34.5" customHeight="1">
      <c r="A37" s="16">
        <v>24060300</v>
      </c>
      <c r="B37" s="17" t="s">
        <v>28</v>
      </c>
      <c r="C37" s="24"/>
      <c r="D37" s="19"/>
      <c r="E37" s="19"/>
      <c r="F37" s="32"/>
      <c r="G37" s="19"/>
      <c r="H37" s="15" t="e">
        <f t="shared" si="0"/>
        <v>#DIV/0!</v>
      </c>
      <c r="I37" s="15" t="e">
        <f t="shared" si="2"/>
        <v>#DIV/0!</v>
      </c>
      <c r="J37" s="10"/>
    </row>
    <row r="38" spans="1:10" ht="34.5" customHeight="1">
      <c r="A38" s="11">
        <v>40000000</v>
      </c>
      <c r="B38" s="12" t="s">
        <v>9</v>
      </c>
      <c r="C38" s="22" t="e">
        <f>+#REF!</f>
        <v>#REF!</v>
      </c>
      <c r="D38" s="33">
        <f>D39+D40</f>
        <v>80092</v>
      </c>
      <c r="E38" s="33">
        <f>E39</f>
        <v>0</v>
      </c>
      <c r="F38" s="33">
        <f>F39+F40</f>
        <v>80092</v>
      </c>
      <c r="G38" s="33">
        <f>G39+G40</f>
        <v>77311</v>
      </c>
      <c r="H38" s="15">
        <f t="shared" si="0"/>
        <v>0.9652774309544024</v>
      </c>
      <c r="I38" s="15">
        <f t="shared" si="2"/>
        <v>0.9652774309544024</v>
      </c>
      <c r="J38" s="10"/>
    </row>
    <row r="39" spans="1:10" ht="34.5" customHeight="1">
      <c r="A39" s="16">
        <v>41053900</v>
      </c>
      <c r="B39" s="17" t="s">
        <v>26</v>
      </c>
      <c r="C39" s="34">
        <v>290.7</v>
      </c>
      <c r="D39" s="35">
        <v>80092</v>
      </c>
      <c r="E39" s="19"/>
      <c r="F39" s="19">
        <v>80092</v>
      </c>
      <c r="G39" s="19">
        <v>77311</v>
      </c>
      <c r="H39" s="15">
        <f t="shared" si="0"/>
        <v>0.9652774309544024</v>
      </c>
      <c r="I39" s="15">
        <f t="shared" si="2"/>
        <v>0.9652774309544024</v>
      </c>
      <c r="J39" s="10"/>
    </row>
    <row r="40" spans="1:10" ht="34.5" customHeight="1">
      <c r="A40" s="16">
        <v>41037000</v>
      </c>
      <c r="B40" s="17"/>
      <c r="C40" s="34"/>
      <c r="D40" s="35"/>
      <c r="E40" s="19"/>
      <c r="F40" s="19"/>
      <c r="G40" s="19"/>
      <c r="H40" s="15"/>
      <c r="I40" s="15"/>
      <c r="J40" s="10"/>
    </row>
    <row r="41" spans="1:10" ht="34.5" customHeight="1">
      <c r="A41" s="36"/>
      <c r="B41" s="28" t="s">
        <v>27</v>
      </c>
      <c r="C41" s="37" t="e">
        <f>+#REF!+C38</f>
        <v>#REF!</v>
      </c>
      <c r="D41" s="38">
        <f>D11+D32+D31</f>
        <v>1120000</v>
      </c>
      <c r="E41" s="38">
        <f>E11+E32</f>
        <v>0</v>
      </c>
      <c r="F41" s="38">
        <f>F11+F32+F31</f>
        <v>1120000</v>
      </c>
      <c r="G41" s="38">
        <f>G11+G32+G31</f>
        <v>1152800</v>
      </c>
      <c r="H41" s="15">
        <f>G41/D41</f>
        <v>1.0292857142857144</v>
      </c>
      <c r="I41" s="15">
        <f t="shared" si="2"/>
        <v>1.0292857142857144</v>
      </c>
      <c r="J41" s="10"/>
    </row>
    <row r="42" spans="1:10" ht="34.5" customHeight="1" thickBot="1">
      <c r="A42" s="39"/>
      <c r="B42" s="40" t="s">
        <v>10</v>
      </c>
      <c r="C42" s="29"/>
      <c r="D42" s="38">
        <f>D41+D38</f>
        <v>1200092</v>
      </c>
      <c r="E42" s="38">
        <f>E41+E38</f>
        <v>0</v>
      </c>
      <c r="F42" s="38">
        <f>F41+F38</f>
        <v>1200092</v>
      </c>
      <c r="G42" s="38">
        <f>G41+G38</f>
        <v>1230111</v>
      </c>
      <c r="H42" s="15">
        <f>G42/D42</f>
        <v>1.025013915599804</v>
      </c>
      <c r="I42" s="41">
        <f t="shared" si="2"/>
        <v>1.025013915599804</v>
      </c>
      <c r="J42" s="10"/>
    </row>
    <row r="43" spans="1:10" ht="34.5" customHeight="1">
      <c r="A43" s="5"/>
      <c r="B43" s="5"/>
      <c r="C43" s="5"/>
      <c r="D43" s="5"/>
      <c r="E43" s="5"/>
      <c r="F43" s="5"/>
      <c r="G43" s="5"/>
      <c r="H43" s="5"/>
      <c r="I43" s="5"/>
      <c r="J43" s="10"/>
    </row>
    <row r="44" spans="1:10" ht="34.5" customHeight="1">
      <c r="A44" s="5"/>
      <c r="B44" s="5"/>
      <c r="C44" s="5"/>
      <c r="D44" s="5"/>
      <c r="E44" s="5"/>
      <c r="F44" s="5"/>
      <c r="G44" s="5"/>
      <c r="H44" s="5"/>
      <c r="I44" s="5"/>
      <c r="J44" s="10"/>
    </row>
    <row r="45" spans="1:10" ht="34.5" customHeight="1">
      <c r="A45" s="5"/>
      <c r="B45" s="5"/>
      <c r="C45" s="5"/>
      <c r="D45" s="5"/>
      <c r="E45" s="5"/>
      <c r="F45" s="5"/>
      <c r="G45" s="5"/>
      <c r="H45" s="5"/>
      <c r="I45" s="5"/>
      <c r="J45" s="10"/>
    </row>
    <row r="46" spans="1:10" ht="34.5" customHeight="1">
      <c r="A46" s="5"/>
      <c r="B46" s="5"/>
      <c r="C46" s="5"/>
      <c r="D46" s="5"/>
      <c r="E46" s="5"/>
      <c r="F46" s="5"/>
      <c r="G46" s="5"/>
      <c r="H46" s="5"/>
      <c r="I46" s="5"/>
      <c r="J46" s="10"/>
    </row>
    <row r="47" spans="1:10" ht="34.5" customHeight="1">
      <c r="A47" s="5"/>
      <c r="B47" s="5"/>
      <c r="C47" s="5"/>
      <c r="D47" s="5"/>
      <c r="E47" s="5"/>
      <c r="F47" s="5"/>
      <c r="G47" s="5"/>
      <c r="H47" s="5"/>
      <c r="I47" s="5"/>
      <c r="J47" s="10"/>
    </row>
    <row r="48" spans="1:10" ht="34.5" customHeight="1">
      <c r="A48" s="5"/>
      <c r="B48" s="5"/>
      <c r="C48" s="5"/>
      <c r="D48" s="5"/>
      <c r="E48" s="5"/>
      <c r="F48" s="5"/>
      <c r="G48" s="5"/>
      <c r="H48" s="5"/>
      <c r="I48" s="5"/>
      <c r="J48" s="10"/>
    </row>
    <row r="49" spans="1:10" ht="34.5" customHeight="1">
      <c r="A49" s="5"/>
      <c r="B49" s="5"/>
      <c r="C49" s="5"/>
      <c r="D49" s="5"/>
      <c r="E49" s="5"/>
      <c r="F49" s="5"/>
      <c r="G49" s="5"/>
      <c r="H49" s="5"/>
      <c r="I49" s="5"/>
      <c r="J49" s="10"/>
    </row>
    <row r="50" spans="1:10" ht="34.5" customHeight="1">
      <c r="A50" s="5"/>
      <c r="B50" s="5"/>
      <c r="C50" s="5"/>
      <c r="D50" s="5"/>
      <c r="E50" s="5"/>
      <c r="F50" s="5"/>
      <c r="G50" s="5"/>
      <c r="H50" s="5"/>
      <c r="I50" s="5"/>
      <c r="J50" s="10"/>
    </row>
    <row r="51" spans="1:10" ht="30" customHeight="1">
      <c r="A51" s="50"/>
      <c r="B51" s="50"/>
      <c r="C51" s="50"/>
      <c r="D51" s="50"/>
      <c r="E51" s="50"/>
      <c r="F51" s="50"/>
      <c r="G51" s="5"/>
      <c r="H51" s="5"/>
      <c r="I51" s="5"/>
      <c r="J51"/>
    </row>
    <row r="52" ht="15">
      <c r="J52"/>
    </row>
    <row r="53" ht="15">
      <c r="J53"/>
    </row>
    <row r="54" ht="15">
      <c r="J54"/>
    </row>
    <row r="55" ht="15">
      <c r="J55"/>
    </row>
    <row r="56" ht="15">
      <c r="J56"/>
    </row>
    <row r="57" ht="15">
      <c r="J57"/>
    </row>
    <row r="58" ht="15">
      <c r="J58"/>
    </row>
    <row r="59" ht="15">
      <c r="J59"/>
    </row>
    <row r="60" ht="15" hidden="1">
      <c r="J60"/>
    </row>
    <row r="61" ht="15">
      <c r="J61"/>
    </row>
    <row r="62" ht="15">
      <c r="J62"/>
    </row>
    <row r="63" ht="15">
      <c r="J63"/>
    </row>
    <row r="64" ht="15">
      <c r="J64"/>
    </row>
    <row r="65" ht="15">
      <c r="J65"/>
    </row>
    <row r="66" ht="15">
      <c r="J66"/>
    </row>
    <row r="67" ht="15">
      <c r="J67"/>
    </row>
    <row r="68" ht="15">
      <c r="J68"/>
    </row>
    <row r="69" ht="17.25" customHeight="1">
      <c r="J69"/>
    </row>
    <row r="70" ht="15" hidden="1">
      <c r="J70"/>
    </row>
    <row r="71" ht="15">
      <c r="J71"/>
    </row>
    <row r="72" ht="15">
      <c r="J72"/>
    </row>
    <row r="73" ht="15">
      <c r="J73"/>
    </row>
    <row r="74" ht="15">
      <c r="J74"/>
    </row>
    <row r="75" ht="15">
      <c r="J75"/>
    </row>
    <row r="76" ht="15">
      <c r="J76"/>
    </row>
    <row r="77" ht="18">
      <c r="J77" s="4"/>
    </row>
  </sheetData>
  <sheetProtection autoFilter="0"/>
  <mergeCells count="4">
    <mergeCell ref="A6:J6"/>
    <mergeCell ref="A7:J7"/>
    <mergeCell ref="A51:F51"/>
    <mergeCell ref="D1:I3"/>
  </mergeCells>
  <printOptions/>
  <pageMargins left="1.0236220472440944" right="0.1968503937007874" top="0.2362204724409449" bottom="0.3937007874015748" header="0.15748031496062992" footer="0"/>
  <pageSetup blackAndWhite="1" horizontalDpi="600" verticalDpi="600" orientation="portrait" paperSize="9" scale="36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</dc:creator>
  <cp:keywords/>
  <dc:description/>
  <cp:lastModifiedBy>Rada2</cp:lastModifiedBy>
  <cp:lastPrinted>2017-12-04T07:06:34Z</cp:lastPrinted>
  <dcterms:created xsi:type="dcterms:W3CDTF">2002-04-09T08:55:05Z</dcterms:created>
  <dcterms:modified xsi:type="dcterms:W3CDTF">2021-02-15T19:35:22Z</dcterms:modified>
  <cp:category/>
  <cp:version/>
  <cp:contentType/>
  <cp:contentStatus/>
</cp:coreProperties>
</file>